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Серый\Documents\Серый\Документы\Прогноз СЭР\Прогноз 2026-2028\Информация от мин.экономики\"/>
    </mc:Choice>
  </mc:AlternateContent>
  <bookViews>
    <workbookView xWindow="0" yWindow="0" windowWidth="21600" windowHeight="9735" tabRatio="500"/>
  </bookViews>
  <sheets>
    <sheet name="Макро базовый" sheetId="1" r:id="rId1"/>
    <sheet name="Лист3 (2)" sheetId="2" state="hidden" r:id="rId2"/>
    <sheet name="Лист1 (2)" sheetId="3" state="hidden" r:id="rId3"/>
  </sheets>
  <externalReferences>
    <externalReference r:id="rId4"/>
    <externalReference r:id="rId5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Выход">[2]Управление!$AF$20</definedName>
    <definedName name="год1">#REF!</definedName>
    <definedName name="График">"Диагр. 4"</definedName>
    <definedName name="приб">[2]Управление!$AE$20</definedName>
    <definedName name="прибвб2">[2]Управление!$AF$20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" i="1" l="1"/>
  <c r="E5" i="1" s="1"/>
  <c r="F5" i="1" s="1"/>
  <c r="G5" i="1" s="1"/>
  <c r="S26" i="3"/>
  <c r="P26" i="3"/>
  <c r="M26" i="3"/>
  <c r="S14" i="3"/>
  <c r="P14" i="3"/>
  <c r="M14" i="3"/>
  <c r="K3" i="3"/>
  <c r="H2" i="3"/>
  <c r="G2" i="3"/>
  <c r="F2" i="3"/>
  <c r="Q1" i="3"/>
  <c r="N1" i="3"/>
  <c r="K1" i="3"/>
  <c r="W5" i="2"/>
  <c r="S5" i="2"/>
  <c r="C4" i="2"/>
  <c r="C5" i="2" s="1"/>
  <c r="E3" i="2"/>
  <c r="A3" i="2"/>
  <c r="I2" i="2"/>
  <c r="I1" i="2"/>
  <c r="E5" i="2" l="1"/>
  <c r="A5" i="2"/>
  <c r="U5" i="2"/>
  <c r="R3" i="2"/>
  <c r="A4" i="2"/>
  <c r="E4" i="2"/>
  <c r="K3" i="2" l="1"/>
  <c r="R4" i="2"/>
  <c r="K4" i="2" s="1"/>
  <c r="R5" i="2" l="1"/>
  <c r="K5" i="2" s="1"/>
  <c r="L4" i="2" s="1"/>
</calcChain>
</file>

<file path=xl/sharedStrings.xml><?xml version="1.0" encoding="utf-8"?>
<sst xmlns="http://schemas.openxmlformats.org/spreadsheetml/2006/main" count="197" uniqueCount="79">
  <si>
    <t>Министерство экономического развития
Российской Федерации</t>
  </si>
  <si>
    <t>Единица измерения</t>
  </si>
  <si>
    <t>отчет</t>
  </si>
  <si>
    <t>оценка</t>
  </si>
  <si>
    <t>прогноз</t>
  </si>
  <si>
    <t>базовый</t>
  </si>
  <si>
    <t>Цена на нефть марки Юралс, долл. США за баррель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</si>
  <si>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</si>
  <si>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</si>
  <si>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</si>
  <si>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</si>
  <si>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</si>
  <si>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</si>
  <si>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 xml:space="preserve">    Номинальный объем</t>
  </si>
  <si>
    <t>млрд руб.</t>
  </si>
  <si>
    <t xml:space="preserve">    Темп роста </t>
  </si>
  <si>
    <t xml:space="preserve">    Индекс-дефлятор ВВП</t>
  </si>
  <si>
    <t xml:space="preserve">Объем отгруженной продукции (работ, услуг) 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</si>
  <si>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</si>
  <si>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</si>
  <si>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</si>
  <si>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</si>
  <si>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</si>
  <si>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</si>
  <si>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</si>
  <si>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</si>
  <si>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</si>
  <si>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</si>
  <si>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</si>
  <si>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</si>
  <si>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</si>
  <si>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</si>
  <si>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</si>
  <si>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</si>
  <si>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</si>
  <si>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</si>
  <si>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 xml:space="preserve">     Темп роста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</si>
  <si>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</si>
  <si>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</si>
  <si>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
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</si>
  <si>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</si>
  <si>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</si>
  <si>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</si>
  <si>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</si>
  <si>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</si>
  <si>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</si>
  <si>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</si>
  <si>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</si>
  <si>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</si>
  <si>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</si>
  <si>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</si>
  <si>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</si>
  <si>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</si>
  <si>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</si>
  <si>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</si>
  <si>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 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</si>
  <si>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</si>
  <si>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</si>
  <si>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</si>
  <si>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</si>
  <si>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</si>
  <si>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 США</t>
  </si>
  <si>
    <t>рублей за доллар</t>
  </si>
  <si>
    <t>вес</t>
  </si>
  <si>
    <t>Объемы</t>
  </si>
  <si>
    <t>Цены</t>
  </si>
  <si>
    <t>Стоимость, млрд долл</t>
  </si>
  <si>
    <t>ДЗ</t>
  </si>
  <si>
    <t>ДЗ без К</t>
  </si>
  <si>
    <t>Китай</t>
  </si>
  <si>
    <t>млрд куб. м.</t>
  </si>
  <si>
    <t>долл./тыс. куб. м.</t>
  </si>
  <si>
    <t xml:space="preserve">     дальнее зарубежье</t>
  </si>
  <si>
    <t>ДЗ (без Китая)</t>
  </si>
  <si>
    <t>1 кв 22</t>
  </si>
  <si>
    <t>2 кв 22</t>
  </si>
  <si>
    <t>3 кв 22</t>
  </si>
  <si>
    <t>4 кв 22</t>
  </si>
  <si>
    <t>Основные макроэкономические параметры среднесрочного прогноза социально-экономического развития Российской Федерации до 2028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</si>
</sst>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0_)"/>
    <numFmt numFmtId="166" formatCode="0.0"/>
  </numFmts>
  <fonts count="16" x14ac:knownFonts="1">
    <font>
      <sz val="11"/>
      <color theme="1"/>
      <name val="Calibri"/>
      <family val="2"/>
      <charset val="1"/>
    </font>
    <font>
      <sz val="10"/>
      <name val="Arial Cyr"/>
      <charset val="204"/>
    </font>
    <font>
      <sz val="10"/>
      <name val="Courier New"/>
      <family val="1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"/>
      <charset val="1"/>
    </font>
    <font>
      <b/>
      <sz val="13"/>
      <name val="Arial"/>
      <family val="2"/>
      <charset val="204"/>
    </font>
    <font>
      <b/>
      <sz val="16"/>
      <color rgb="FF203277"/>
      <name val="Arial"/>
      <family val="2"/>
      <charset val="204"/>
    </font>
    <font>
      <b/>
      <sz val="16"/>
      <color rgb="FF2C2C8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rgb="FF203277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EAF1F7"/>
        <bgColor rgb="FFDAE3F3"/>
      </patternFill>
    </fill>
    <fill>
      <patternFill patternType="solid">
        <fgColor theme="0"/>
        <bgColor rgb="FFEAF1F7"/>
      </patternFill>
    </fill>
    <fill>
      <patternFill patternType="solid">
        <fgColor theme="8" tint="0.79989013336588644"/>
        <bgColor rgb="FFEAF1F7"/>
      </patternFill>
    </fill>
  </fills>
  <borders count="4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164" fontId="1" fillId="0" borderId="0"/>
    <xf numFmtId="0" fontId="2" fillId="0" borderId="0">
      <alignment vertical="top"/>
    </xf>
    <xf numFmtId="0" fontId="3" fillId="0" borderId="0"/>
    <xf numFmtId="0" fontId="4" fillId="0" borderId="0"/>
    <xf numFmtId="165" fontId="2" fillId="0" borderId="0"/>
    <xf numFmtId="0" fontId="3" fillId="0" borderId="0"/>
    <xf numFmtId="165" fontId="2" fillId="0" borderId="0"/>
    <xf numFmtId="0" fontId="1" fillId="0" borderId="0">
      <alignment vertical="top"/>
    </xf>
    <xf numFmtId="165" fontId="2" fillId="0" borderId="0"/>
    <xf numFmtId="0" fontId="5" fillId="0" borderId="0"/>
    <xf numFmtId="0" fontId="6" fillId="0" borderId="0"/>
  </cellStyleXfs>
  <cellXfs count="123">
    <xf numFmtId="0" fontId="0" fillId="0" borderId="0" xfId="0"/>
    <xf numFmtId="0" fontId="7" fillId="0" borderId="0" xfId="1" applyFont="1" applyAlignment="1" applyProtection="1">
      <alignment vertical="center"/>
    </xf>
    <xf numFmtId="0" fontId="7" fillId="0" borderId="0" xfId="1" applyFont="1" applyAlignment="1" applyProtection="1">
      <alignment horizontal="left" vertical="center"/>
    </xf>
    <xf numFmtId="0" fontId="0" fillId="0" borderId="0" xfId="1" applyFont="1" applyAlignment="1" applyProtection="1">
      <alignment vertical="center"/>
    </xf>
    <xf numFmtId="2" fontId="10" fillId="0" borderId="5" xfId="1" applyNumberFormat="1" applyFont="1" applyBorder="1" applyAlignment="1" applyProtection="1">
      <alignment horizontal="center" vertical="center"/>
    </xf>
    <xf numFmtId="0" fontId="11" fillId="0" borderId="5" xfId="1" applyFont="1" applyBorder="1" applyAlignment="1" applyProtection="1">
      <alignment horizontal="center" vertical="center" wrapText="1"/>
    </xf>
    <xf numFmtId="0" fontId="12" fillId="0" borderId="3" xfId="1" applyFont="1" applyBorder="1" applyAlignment="1" applyProtection="1">
      <alignment horizontal="center" vertical="center"/>
    </xf>
    <xf numFmtId="14" fontId="10" fillId="0" borderId="6" xfId="1" applyNumberFormat="1" applyFont="1" applyBorder="1" applyAlignment="1" applyProtection="1">
      <alignment horizontal="left" vertical="center" wrapText="1"/>
    </xf>
    <xf numFmtId="0" fontId="10" fillId="0" borderId="6" xfId="1" applyFont="1" applyBorder="1" applyAlignment="1" applyProtection="1">
      <alignment horizontal="center" vertical="center" wrapText="1"/>
    </xf>
    <xf numFmtId="166" fontId="10" fillId="3" borderId="7" xfId="1" applyNumberFormat="1" applyFont="1" applyFill="1" applyBorder="1" applyAlignment="1" applyProtection="1">
      <alignment horizontal="center" vertical="center" wrapText="1"/>
    </xf>
    <xf numFmtId="166" fontId="10" fillId="3" borderId="8" xfId="1" applyNumberFormat="1" applyFont="1" applyFill="1" applyBorder="1" applyAlignment="1" applyProtection="1">
      <alignment horizontal="center" vertical="center" wrapText="1"/>
    </xf>
    <xf numFmtId="0" fontId="13" fillId="2" borderId="9" xfId="5" applyFont="1" applyFill="1" applyBorder="1" applyAlignment="1" applyProtection="1">
      <alignment vertical="center" wrapText="1"/>
    </xf>
    <xf numFmtId="0" fontId="13" fillId="2" borderId="9" xfId="5" applyFont="1" applyFill="1" applyBorder="1" applyAlignment="1" applyProtection="1">
      <alignment wrapText="1"/>
    </xf>
    <xf numFmtId="0" fontId="13" fillId="2" borderId="10" xfId="5" applyFont="1" applyFill="1" applyBorder="1" applyAlignment="1" applyProtection="1"/>
    <xf numFmtId="0" fontId="13" fillId="2" borderId="11" xfId="5" applyFont="1" applyFill="1" applyBorder="1" applyAlignment="1" applyProtection="1"/>
    <xf numFmtId="0" fontId="10" fillId="0" borderId="12" xfId="1" applyFont="1" applyBorder="1" applyAlignment="1" applyProtection="1">
      <alignment horizontal="left" vertical="center" wrapText="1"/>
    </xf>
    <xf numFmtId="0" fontId="10" fillId="0" borderId="12" xfId="1" applyFont="1" applyBorder="1" applyAlignment="1" applyProtection="1">
      <alignment horizontal="center" vertical="center" wrapText="1"/>
    </xf>
    <xf numFmtId="166" fontId="10" fillId="0" borderId="13" xfId="1" applyNumberFormat="1" applyFont="1" applyBorder="1" applyAlignment="1" applyProtection="1">
      <alignment horizontal="center" vertical="center" wrapText="1"/>
    </xf>
    <xf numFmtId="166" fontId="10" fillId="0" borderId="14" xfId="1" applyNumberFormat="1" applyFont="1" applyBorder="1" applyAlignment="1" applyProtection="1">
      <alignment horizontal="center" vertical="center" wrapText="1"/>
    </xf>
    <xf numFmtId="0" fontId="10" fillId="0" borderId="12" xfId="1" applyFont="1" applyBorder="1" applyAlignment="1" applyProtection="1">
      <alignment vertical="center" wrapText="1"/>
    </xf>
    <xf numFmtId="1" fontId="10" fillId="0" borderId="15" xfId="12" applyNumberFormat="1" applyFont="1" applyBorder="1" applyAlignment="1" applyProtection="1">
      <alignment horizontal="center" vertical="center" wrapText="1"/>
    </xf>
    <xf numFmtId="1" fontId="10" fillId="0" borderId="16" xfId="12" applyNumberFormat="1" applyFont="1" applyBorder="1" applyAlignment="1" applyProtection="1">
      <alignment horizontal="center" vertical="center" wrapText="1"/>
    </xf>
    <xf numFmtId="166" fontId="10" fillId="0" borderId="17" xfId="1" applyNumberFormat="1" applyFont="1" applyBorder="1" applyAlignment="1" applyProtection="1">
      <alignment horizontal="center" vertical="center" wrapText="1"/>
    </xf>
    <xf numFmtId="166" fontId="10" fillId="0" borderId="18" xfId="1" applyNumberFormat="1" applyFont="1" applyBorder="1" applyAlignment="1" applyProtection="1">
      <alignment horizontal="center" vertical="center" wrapText="1"/>
    </xf>
    <xf numFmtId="1" fontId="13" fillId="2" borderId="11" xfId="5" applyNumberFormat="1" applyFont="1" applyFill="1" applyBorder="1" applyAlignment="1" applyProtection="1">
      <alignment horizontal="center"/>
    </xf>
    <xf numFmtId="1" fontId="0" fillId="0" borderId="0" xfId="1" applyNumberFormat="1" applyFont="1" applyAlignment="1" applyProtection="1">
      <alignment vertical="center"/>
    </xf>
    <xf numFmtId="1" fontId="13" fillId="2" borderId="11" xfId="5" applyNumberFormat="1" applyFont="1" applyFill="1" applyBorder="1" applyAlignment="1" applyProtection="1"/>
    <xf numFmtId="1" fontId="10" fillId="0" borderId="13" xfId="12" applyNumberFormat="1" applyFont="1" applyBorder="1" applyAlignment="1" applyProtection="1">
      <alignment horizontal="center" vertical="center" wrapText="1"/>
    </xf>
    <xf numFmtId="1" fontId="10" fillId="0" borderId="14" xfId="12" applyNumberFormat="1" applyFont="1" applyBorder="1" applyAlignment="1" applyProtection="1">
      <alignment horizontal="center" vertical="center" wrapText="1"/>
    </xf>
    <xf numFmtId="0" fontId="10" fillId="0" borderId="19" xfId="1" applyFont="1" applyBorder="1" applyAlignment="1" applyProtection="1">
      <alignment horizontal="center" vertical="center" wrapText="1"/>
    </xf>
    <xf numFmtId="0" fontId="10" fillId="0" borderId="20" xfId="1" applyFont="1" applyBorder="1" applyAlignment="1" applyProtection="1">
      <alignment vertical="center" wrapText="1"/>
    </xf>
    <xf numFmtId="0" fontId="10" fillId="0" borderId="21" xfId="1" applyFont="1" applyBorder="1" applyAlignment="1" applyProtection="1">
      <alignment horizontal="center" vertical="center" wrapText="1"/>
    </xf>
    <xf numFmtId="0" fontId="10" fillId="0" borderId="5" xfId="1" applyFont="1" applyBorder="1" applyAlignment="1" applyProtection="1">
      <alignment vertical="center" wrapText="1"/>
    </xf>
    <xf numFmtId="0" fontId="10" fillId="0" borderId="22" xfId="1" applyFont="1" applyBorder="1" applyAlignment="1" applyProtection="1">
      <alignment horizontal="center" vertical="center" wrapText="1"/>
    </xf>
    <xf numFmtId="166" fontId="10" fillId="0" borderId="3" xfId="1" applyNumberFormat="1" applyFont="1" applyBorder="1" applyAlignment="1" applyProtection="1">
      <alignment horizontal="center" vertical="center" wrapText="1"/>
    </xf>
    <xf numFmtId="166" fontId="10" fillId="0" borderId="23" xfId="1" applyNumberFormat="1" applyFont="1" applyBorder="1" applyAlignment="1" applyProtection="1">
      <alignment horizontal="center" vertical="center" wrapText="1"/>
    </xf>
    <xf numFmtId="0" fontId="13" fillId="2" borderId="24" xfId="5" applyFont="1" applyFill="1" applyBorder="1" applyAlignment="1" applyProtection="1">
      <alignment vertical="center" wrapText="1"/>
    </xf>
    <xf numFmtId="0" fontId="13" fillId="2" borderId="24" xfId="5" applyFont="1" applyFill="1" applyBorder="1" applyAlignment="1" applyProtection="1">
      <alignment wrapText="1"/>
    </xf>
    <xf numFmtId="0" fontId="13" fillId="2" borderId="25" xfId="5" applyFont="1" applyFill="1" applyBorder="1" applyAlignment="1" applyProtection="1"/>
    <xf numFmtId="0" fontId="13" fillId="2" borderId="26" xfId="5" applyFont="1" applyFill="1" applyBorder="1" applyAlignment="1" applyProtection="1"/>
    <xf numFmtId="1" fontId="13" fillId="2" borderId="26" xfId="5" applyNumberFormat="1" applyFont="1" applyFill="1" applyBorder="1" applyAlignment="1" applyProtection="1"/>
    <xf numFmtId="1" fontId="10" fillId="0" borderId="13" xfId="1" applyNumberFormat="1" applyFont="1" applyBorder="1" applyAlignment="1" applyProtection="1">
      <alignment horizontal="center" vertical="center" wrapText="1"/>
    </xf>
    <xf numFmtId="1" fontId="10" fillId="0" borderId="14" xfId="1" applyNumberFormat="1" applyFont="1" applyBorder="1" applyAlignment="1" applyProtection="1">
      <alignment horizontal="center" vertical="center" wrapText="1"/>
    </xf>
    <xf numFmtId="166" fontId="10" fillId="0" borderId="13" xfId="1" applyNumberFormat="1" applyFont="1" applyBorder="1" applyAlignment="1" applyProtection="1">
      <alignment horizontal="center" vertical="center"/>
    </xf>
    <xf numFmtId="166" fontId="10" fillId="0" borderId="14" xfId="1" applyNumberFormat="1" applyFont="1" applyBorder="1" applyAlignment="1" applyProtection="1">
      <alignment horizontal="center" vertical="center"/>
    </xf>
    <xf numFmtId="0" fontId="13" fillId="2" borderId="9" xfId="5" applyFont="1" applyFill="1" applyBorder="1" applyAlignment="1" applyProtection="1">
      <alignment horizontal="center" vertical="center" wrapText="1"/>
    </xf>
    <xf numFmtId="1" fontId="13" fillId="2" borderId="27" xfId="5" applyNumberFormat="1" applyFont="1" applyFill="1" applyBorder="1" applyAlignment="1" applyProtection="1">
      <alignment horizontal="center" vertical="center"/>
    </xf>
    <xf numFmtId="1" fontId="13" fillId="2" borderId="28" xfId="5" applyNumberFormat="1" applyFont="1" applyFill="1" applyBorder="1" applyAlignment="1" applyProtection="1">
      <alignment horizontal="center" vertical="center"/>
    </xf>
    <xf numFmtId="0" fontId="10" fillId="0" borderId="12" xfId="1" applyFont="1" applyBorder="1" applyAlignment="1" applyProtection="1">
      <alignment horizontal="center" vertical="top" wrapText="1"/>
    </xf>
    <xf numFmtId="166" fontId="10" fillId="0" borderId="13" xfId="1" applyNumberFormat="1" applyFont="1" applyBorder="1" applyAlignment="1" applyProtection="1">
      <alignment horizontal="center" vertical="top"/>
    </xf>
    <xf numFmtId="166" fontId="10" fillId="0" borderId="14" xfId="1" applyNumberFormat="1" applyFont="1" applyBorder="1" applyAlignment="1" applyProtection="1">
      <alignment horizontal="center" vertical="top"/>
    </xf>
    <xf numFmtId="166" fontId="13" fillId="2" borderId="27" xfId="5" applyNumberFormat="1" applyFont="1" applyFill="1" applyBorder="1" applyAlignment="1" applyProtection="1">
      <alignment horizontal="center" vertical="center"/>
    </xf>
    <xf numFmtId="166" fontId="13" fillId="2" borderId="28" xfId="5" applyNumberFormat="1" applyFont="1" applyFill="1" applyBorder="1" applyAlignment="1" applyProtection="1">
      <alignment horizontal="center" vertical="center"/>
    </xf>
    <xf numFmtId="0" fontId="13" fillId="2" borderId="29" xfId="5" applyFont="1" applyFill="1" applyBorder="1" applyAlignment="1" applyProtection="1">
      <alignment vertical="center" wrapText="1"/>
    </xf>
    <xf numFmtId="0" fontId="13" fillId="2" borderId="29" xfId="5" applyFont="1" applyFill="1" applyBorder="1" applyAlignment="1" applyProtection="1">
      <alignment horizontal="center" vertical="center" wrapText="1"/>
    </xf>
    <xf numFmtId="166" fontId="13" fillId="2" borderId="16" xfId="5" applyNumberFormat="1" applyFont="1" applyFill="1" applyBorder="1" applyAlignment="1" applyProtection="1">
      <alignment horizontal="center" vertical="center"/>
    </xf>
    <xf numFmtId="0" fontId="10" fillId="0" borderId="5" xfId="1" applyFont="1" applyBorder="1" applyAlignment="1" applyProtection="1">
      <alignment horizontal="left" vertical="center" wrapText="1"/>
    </xf>
    <xf numFmtId="0" fontId="10" fillId="0" borderId="5" xfId="1" applyFont="1" applyBorder="1" applyAlignment="1" applyProtection="1">
      <alignment horizontal="center" vertical="center" wrapText="1"/>
    </xf>
    <xf numFmtId="1" fontId="10" fillId="0" borderId="3" xfId="1" applyNumberFormat="1" applyFont="1" applyBorder="1" applyAlignment="1" applyProtection="1">
      <alignment horizontal="center" vertical="center" wrapText="1"/>
    </xf>
    <xf numFmtId="1" fontId="10" fillId="0" borderId="23" xfId="1" applyNumberFormat="1" applyFont="1" applyBorder="1" applyAlignment="1" applyProtection="1">
      <alignment horizontal="center" vertical="center" wrapText="1"/>
    </xf>
    <xf numFmtId="0" fontId="13" fillId="2" borderId="24" xfId="5" applyFont="1" applyFill="1" applyBorder="1" applyAlignment="1" applyProtection="1">
      <alignment horizontal="center" vertical="center" wrapText="1"/>
    </xf>
    <xf numFmtId="1" fontId="13" fillId="2" borderId="25" xfId="5" applyNumberFormat="1" applyFont="1" applyFill="1" applyBorder="1" applyAlignment="1" applyProtection="1">
      <alignment horizontal="center" vertical="center"/>
    </xf>
    <xf numFmtId="1" fontId="13" fillId="2" borderId="26" xfId="5" applyNumberFormat="1" applyFont="1" applyFill="1" applyBorder="1" applyAlignment="1" applyProtection="1">
      <alignment horizontal="center" vertical="center"/>
    </xf>
    <xf numFmtId="0" fontId="10" fillId="0" borderId="20" xfId="1" applyFont="1" applyBorder="1" applyAlignment="1" applyProtection="1">
      <alignment horizontal="center" vertical="center" wrapText="1"/>
    </xf>
    <xf numFmtId="1" fontId="13" fillId="2" borderId="10" xfId="5" applyNumberFormat="1" applyFont="1" applyFill="1" applyBorder="1" applyAlignment="1" applyProtection="1">
      <alignment horizontal="center" vertical="center"/>
    </xf>
    <xf numFmtId="1" fontId="13" fillId="2" borderId="11" xfId="5" applyNumberFormat="1" applyFont="1" applyFill="1" applyBorder="1" applyAlignment="1" applyProtection="1">
      <alignment horizontal="center" vertical="center"/>
    </xf>
    <xf numFmtId="0" fontId="13" fillId="2" borderId="30" xfId="5" applyFont="1" applyFill="1" applyBorder="1" applyAlignment="1" applyProtection="1">
      <alignment vertical="center" wrapText="1"/>
    </xf>
    <xf numFmtId="0" fontId="13" fillId="2" borderId="30" xfId="5" applyFont="1" applyFill="1" applyBorder="1" applyAlignment="1" applyProtection="1">
      <alignment horizontal="center" vertical="center" wrapText="1"/>
    </xf>
    <xf numFmtId="166" fontId="13" fillId="2" borderId="31" xfId="5" applyNumberFormat="1" applyFont="1" applyFill="1" applyBorder="1" applyAlignment="1" applyProtection="1">
      <alignment horizontal="center" vertical="center"/>
    </xf>
    <xf numFmtId="166" fontId="13" fillId="2" borderId="32" xfId="5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Font="1" applyAlignment="1" applyProtection="1"/>
    <xf numFmtId="166" fontId="0" fillId="0" borderId="0" xfId="0" applyNumberFormat="1" applyAlignment="1" applyProtection="1"/>
    <xf numFmtId="0" fontId="0" fillId="0" borderId="0" xfId="0" applyAlignment="1" applyProtection="1">
      <alignment vertical="center"/>
    </xf>
    <xf numFmtId="0" fontId="0" fillId="0" borderId="28" xfId="0" applyBorder="1" applyAlignment="1" applyProtection="1">
      <alignment horizontal="center" vertical="center"/>
    </xf>
    <xf numFmtId="0" fontId="0" fillId="0" borderId="0" xfId="0" applyBorder="1" applyAlignment="1" applyProtection="1"/>
    <xf numFmtId="17" fontId="0" fillId="0" borderId="28" xfId="0" applyNumberFormat="1" applyBorder="1" applyAlignment="1" applyProtection="1">
      <alignment horizontal="center" vertical="center"/>
    </xf>
    <xf numFmtId="166" fontId="0" fillId="0" borderId="28" xfId="0" applyNumberFormat="1" applyBorder="1" applyAlignment="1" applyProtection="1">
      <alignment horizontal="center" vertical="center"/>
    </xf>
    <xf numFmtId="0" fontId="0" fillId="0" borderId="28" xfId="0" applyBorder="1" applyAlignment="1" applyProtection="1"/>
    <xf numFmtId="0" fontId="14" fillId="0" borderId="0" xfId="0" applyFont="1" applyAlignment="1" applyProtection="1"/>
    <xf numFmtId="0" fontId="15" fillId="0" borderId="34" xfId="9" applyFont="1" applyBorder="1" applyAlignment="1" applyProtection="1"/>
    <xf numFmtId="0" fontId="15" fillId="0" borderId="34" xfId="9" applyFont="1" applyBorder="1" applyAlignment="1" applyProtection="1">
      <alignment horizontal="left" indent="3"/>
    </xf>
    <xf numFmtId="0" fontId="14" fillId="0" borderId="0" xfId="0" applyFont="1" applyAlignment="1" applyProtection="1">
      <alignment horizontal="center" vertical="center" wrapText="1"/>
    </xf>
    <xf numFmtId="0" fontId="1" fillId="0" borderId="19" xfId="9" applyFont="1" applyBorder="1" applyAlignment="1" applyProtection="1"/>
    <xf numFmtId="166" fontId="0" fillId="0" borderId="0" xfId="0" applyNumberFormat="1" applyBorder="1" applyAlignment="1" applyProtection="1">
      <alignment horizontal="center" vertical="center"/>
    </xf>
    <xf numFmtId="17" fontId="0" fillId="0" borderId="0" xfId="0" applyNumberFormat="1" applyAlignment="1" applyProtection="1"/>
    <xf numFmtId="0" fontId="1" fillId="0" borderId="35" xfId="9" applyFont="1" applyBorder="1" applyAlignment="1" applyProtection="1"/>
    <xf numFmtId="166" fontId="0" fillId="0" borderId="0" xfId="0" applyNumberFormat="1" applyAlignment="1" applyProtection="1">
      <alignment horizontal="center" vertical="center"/>
    </xf>
    <xf numFmtId="17" fontId="1" fillId="0" borderId="19" xfId="9" applyNumberFormat="1" applyFont="1" applyBorder="1" applyAlignment="1" applyProtection="1"/>
    <xf numFmtId="17" fontId="1" fillId="0" borderId="35" xfId="9" applyNumberFormat="1" applyFont="1" applyBorder="1" applyAlignment="1" applyProtection="1"/>
    <xf numFmtId="0" fontId="7" fillId="0" borderId="36" xfId="1" applyFont="1" applyBorder="1" applyAlignment="1" applyProtection="1">
      <alignment horizontal="center" vertical="center"/>
    </xf>
    <xf numFmtId="0" fontId="7" fillId="0" borderId="39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center" vertical="center"/>
    </xf>
    <xf numFmtId="0" fontId="12" fillId="0" borderId="5" xfId="1" applyFont="1" applyBorder="1" applyAlignment="1" applyProtection="1">
      <alignment horizontal="center" vertical="center"/>
    </xf>
    <xf numFmtId="166" fontId="10" fillId="3" borderId="40" xfId="1" applyNumberFormat="1" applyFont="1" applyFill="1" applyBorder="1" applyAlignment="1" applyProtection="1">
      <alignment horizontal="center" vertical="center" wrapText="1"/>
    </xf>
    <xf numFmtId="0" fontId="13" fillId="2" borderId="41" xfId="5" applyFont="1" applyFill="1" applyBorder="1" applyAlignment="1" applyProtection="1"/>
    <xf numFmtId="166" fontId="10" fillId="0" borderId="42" xfId="1" applyNumberFormat="1" applyFont="1" applyBorder="1" applyAlignment="1" applyProtection="1">
      <alignment horizontal="center" vertical="center" wrapText="1"/>
    </xf>
    <xf numFmtId="1" fontId="10" fillId="0" borderId="43" xfId="12" applyNumberFormat="1" applyFont="1" applyBorder="1" applyAlignment="1" applyProtection="1">
      <alignment horizontal="center" vertical="center" wrapText="1"/>
    </xf>
    <xf numFmtId="166" fontId="10" fillId="0" borderId="44" xfId="1" applyNumberFormat="1" applyFont="1" applyBorder="1" applyAlignment="1" applyProtection="1">
      <alignment horizontal="center" vertical="center" wrapText="1"/>
    </xf>
    <xf numFmtId="1" fontId="10" fillId="0" borderId="42" xfId="12" applyNumberFormat="1" applyFont="1" applyBorder="1" applyAlignment="1" applyProtection="1">
      <alignment horizontal="center" vertical="center" wrapText="1"/>
    </xf>
    <xf numFmtId="166" fontId="10" fillId="0" borderId="4" xfId="1" applyNumberFormat="1" applyFont="1" applyBorder="1" applyAlignment="1" applyProtection="1">
      <alignment horizontal="center" vertical="center" wrapText="1"/>
    </xf>
    <xf numFmtId="0" fontId="13" fillId="2" borderId="45" xfId="5" applyFont="1" applyFill="1" applyBorder="1" applyAlignment="1" applyProtection="1"/>
    <xf numFmtId="1" fontId="10" fillId="0" borderId="42" xfId="1" applyNumberFormat="1" applyFont="1" applyBorder="1" applyAlignment="1" applyProtection="1">
      <alignment horizontal="center" vertical="center" wrapText="1"/>
    </xf>
    <xf numFmtId="166" fontId="10" fillId="0" borderId="42" xfId="1" applyNumberFormat="1" applyFont="1" applyBorder="1" applyAlignment="1" applyProtection="1">
      <alignment horizontal="center" vertical="center"/>
    </xf>
    <xf numFmtId="1" fontId="13" fillId="2" borderId="46" xfId="5" applyNumberFormat="1" applyFont="1" applyFill="1" applyBorder="1" applyAlignment="1" applyProtection="1">
      <alignment horizontal="center" vertical="center"/>
    </xf>
    <xf numFmtId="166" fontId="10" fillId="0" borderId="42" xfId="1" applyNumberFormat="1" applyFont="1" applyBorder="1" applyAlignment="1" applyProtection="1">
      <alignment horizontal="center" vertical="top"/>
    </xf>
    <xf numFmtId="166" fontId="13" fillId="2" borderId="46" xfId="5" applyNumberFormat="1" applyFont="1" applyFill="1" applyBorder="1" applyAlignment="1" applyProtection="1">
      <alignment horizontal="center" vertical="center"/>
    </xf>
    <xf numFmtId="166" fontId="13" fillId="2" borderId="43" xfId="5" applyNumberFormat="1" applyFont="1" applyFill="1" applyBorder="1" applyAlignment="1" applyProtection="1">
      <alignment horizontal="center" vertical="center"/>
    </xf>
    <xf numFmtId="1" fontId="10" fillId="0" borderId="4" xfId="1" applyNumberFormat="1" applyFont="1" applyBorder="1" applyAlignment="1" applyProtection="1">
      <alignment horizontal="center" vertical="center" wrapText="1"/>
    </xf>
    <xf numFmtId="1" fontId="13" fillId="2" borderId="45" xfId="5" applyNumberFormat="1" applyFont="1" applyFill="1" applyBorder="1" applyAlignment="1" applyProtection="1">
      <alignment horizontal="center" vertical="center"/>
    </xf>
    <xf numFmtId="1" fontId="13" fillId="2" borderId="41" xfId="5" applyNumberFormat="1" applyFont="1" applyFill="1" applyBorder="1" applyAlignment="1" applyProtection="1">
      <alignment horizontal="center" vertical="center"/>
    </xf>
    <xf numFmtId="166" fontId="13" fillId="2" borderId="47" xfId="5" applyNumberFormat="1" applyFont="1" applyFill="1" applyBorder="1" applyAlignment="1" applyProtection="1">
      <alignment horizontal="center" vertical="center"/>
    </xf>
    <xf numFmtId="0" fontId="8" fillId="2" borderId="0" xfId="1" applyFont="1" applyFill="1" applyBorder="1" applyAlignment="1" applyProtection="1">
      <alignment horizontal="center" vertical="center" wrapText="1"/>
    </xf>
    <xf numFmtId="0" fontId="9" fillId="0" borderId="0" xfId="5" applyFont="1" applyBorder="1" applyAlignment="1" applyProtection="1">
      <alignment horizontal="center" vertical="center" wrapText="1"/>
    </xf>
    <xf numFmtId="0" fontId="9" fillId="0" borderId="1" xfId="1" applyFont="1" applyBorder="1" applyAlignment="1" applyProtection="1">
      <alignment horizontal="center" vertical="center" indent="1"/>
    </xf>
    <xf numFmtId="2" fontId="10" fillId="0" borderId="2" xfId="1" applyNumberFormat="1" applyFont="1" applyBorder="1" applyAlignment="1" applyProtection="1">
      <alignment horizontal="center" vertical="center"/>
    </xf>
    <xf numFmtId="0" fontId="11" fillId="0" borderId="2" xfId="1" applyFont="1" applyBorder="1" applyAlignment="1" applyProtection="1">
      <alignment horizontal="center" vertical="center" wrapText="1"/>
    </xf>
    <xf numFmtId="0" fontId="7" fillId="0" borderId="38" xfId="1" applyFont="1" applyBorder="1" applyAlignment="1" applyProtection="1">
      <alignment horizontal="center" vertical="center"/>
    </xf>
    <xf numFmtId="0" fontId="7" fillId="0" borderId="37" xfId="1" applyFont="1" applyBorder="1" applyAlignment="1" applyProtection="1">
      <alignment horizontal="center" vertical="center"/>
    </xf>
    <xf numFmtId="0" fontId="14" fillId="4" borderId="28" xfId="0" applyFont="1" applyFill="1" applyBorder="1" applyAlignment="1" applyProtection="1">
      <alignment horizontal="center" vertical="center"/>
    </xf>
    <xf numFmtId="0" fontId="0" fillId="0" borderId="33" xfId="0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 wrapText="1"/>
    </xf>
  </cellXfs>
  <cellStyles count="13">
    <cellStyle name="Обычный" xfId="0" builtinId="0"/>
    <cellStyle name="Обычный 100" xfId="1"/>
    <cellStyle name="Обычный 118" xfId="2"/>
    <cellStyle name="Обычный 120" xfId="3"/>
    <cellStyle name="Обычный 140 3 2" xfId="4"/>
    <cellStyle name="Обычный 2" xfId="5"/>
    <cellStyle name="Обычный 2 2" xfId="6"/>
    <cellStyle name="Обычный 2 3" xfId="7"/>
    <cellStyle name="Обычный 25 2" xfId="8"/>
    <cellStyle name="Обычный 28 2" xfId="9"/>
    <cellStyle name="Обычный 4" xfId="10"/>
    <cellStyle name="Обычный 5" xfId="11"/>
    <cellStyle name="Стиль 1 2" xfId="1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AF1F7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203277"/>
      <rgbColor rgb="FF339966"/>
      <rgbColor rgb="FF003300"/>
      <rgbColor rgb="FF333300"/>
      <rgbColor rgb="FF993300"/>
      <rgbColor rgb="FF993366"/>
      <rgbColor rgb="FF2C2C8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651240</xdr:colOff>
      <xdr:row>1</xdr:row>
      <xdr:rowOff>439560</xdr:rowOff>
    </xdr:to>
    <xdr:pic>
      <xdr:nvPicPr>
        <xdr:cNvPr id="2" name="Рисунок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11974320" y="0"/>
          <a:ext cx="651240" cy="6148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mb://10.30.18.111/C:/Popovev/&#1073;&#1072;&#1079;&#1072;%20&#1076;&#1072;&#1085;&#1085;&#1099;&#1093;/&#1055;&#1086;&#1103;&#1089;&#1085;&#1080;&#1090;&#1077;&#1083;&#1100;&#1085;&#1099;&#1077;%20&#1079;&#1072;&#1087;&#1080;&#1089;&#1082;&#1080;/4%20&#1072;&#1074;&#1075;&#1091;&#1089;&#1090;&#1072;%202006/Documents%20and%20Settings/Ustinov/Local%20Settings/Temporary%20Internet%20Files/OLK2B0/&#1054;&#1090;&#1087;&#1088;&#1072;&#1074;&#1083;&#1077;&#1085;&#1086;/brp/&#1043;&#1059;&#1060;&#1050;/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  <sheetName val="Огл. Графиков"/>
      <sheetName val="рабочий"/>
      <sheetName val="Текущие цены"/>
      <sheetName val="окрас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zoomScale="90" zoomScaleNormal="90" workbookViewId="0">
      <selection activeCell="A5" sqref="A5:A6"/>
    </sheetView>
  </sheetViews>
  <sheetFormatPr defaultColWidth="11.5703125" defaultRowHeight="16.5" x14ac:dyDescent="0.25"/>
  <cols>
    <col min="1" max="1" width="62" style="1" customWidth="1"/>
    <col min="2" max="2" width="14.140625" style="2" customWidth="1"/>
    <col min="3" max="7" width="14.140625" style="3" customWidth="1"/>
    <col min="8" max="11" width="9.140625" style="3" customWidth="1"/>
  </cols>
  <sheetData>
    <row r="1" spans="1:11" ht="13.9" customHeight="1" x14ac:dyDescent="0.25">
      <c r="A1" s="112" t="s">
        <v>0</v>
      </c>
      <c r="B1" s="112"/>
      <c r="C1" s="112"/>
      <c r="D1" s="112"/>
      <c r="E1" s="112"/>
      <c r="F1" s="112"/>
      <c r="G1" s="112"/>
    </row>
    <row r="2" spans="1:11" ht="37.5" customHeight="1" x14ac:dyDescent="0.25">
      <c r="A2" s="112"/>
      <c r="B2" s="112"/>
      <c r="C2" s="112"/>
      <c r="D2" s="112"/>
      <c r="E2" s="112"/>
      <c r="F2" s="112"/>
      <c r="G2" s="112"/>
    </row>
    <row r="3" spans="1:11" ht="48.75" customHeight="1" x14ac:dyDescent="0.25">
      <c r="A3" s="113" t="s">
        <v>78</v>
      </c>
      <c r="B3" s="113"/>
      <c r="C3" s="113"/>
      <c r="D3" s="113"/>
      <c r="E3" s="113"/>
      <c r="F3" s="113"/>
      <c r="G3" s="113"/>
    </row>
    <row r="4" spans="1:11" ht="19.5" customHeight="1" thickBot="1" x14ac:dyDescent="0.3">
      <c r="A4" s="114"/>
      <c r="B4" s="114"/>
      <c r="C4" s="114"/>
      <c r="D4" s="114"/>
      <c r="E4" s="114"/>
      <c r="F4" s="114"/>
      <c r="G4" s="114"/>
    </row>
    <row r="5" spans="1:11" ht="18.75" customHeight="1" thickBot="1" x14ac:dyDescent="0.3">
      <c r="A5" s="115"/>
      <c r="B5" s="116"/>
      <c r="C5" s="90">
        <v>2024</v>
      </c>
      <c r="D5" s="91">
        <f>C5+1</f>
        <v>2025</v>
      </c>
      <c r="E5" s="91">
        <f>D5+1</f>
        <v>2026</v>
      </c>
      <c r="F5" s="91">
        <f>E5+1</f>
        <v>2027</v>
      </c>
      <c r="G5" s="92">
        <f>F5+1</f>
        <v>2028</v>
      </c>
    </row>
    <row r="6" spans="1:11" ht="18.75" customHeight="1" thickBot="1" x14ac:dyDescent="0.3">
      <c r="A6" s="115"/>
      <c r="B6" s="116" t="s">
        <v>1</v>
      </c>
      <c r="C6" s="90" t="s">
        <v>2</v>
      </c>
      <c r="D6" s="92" t="s">
        <v>3</v>
      </c>
      <c r="E6" s="117" t="s">
        <v>4</v>
      </c>
      <c r="F6" s="117"/>
      <c r="G6" s="118"/>
    </row>
    <row r="7" spans="1:11" ht="18.75" customHeight="1" thickBot="1" x14ac:dyDescent="0.3">
      <c r="A7" s="4"/>
      <c r="B7" s="5"/>
      <c r="C7" s="6" t="s">
        <v>5</v>
      </c>
      <c r="D7" s="6" t="s">
        <v>5</v>
      </c>
      <c r="E7" s="6" t="s">
        <v>5</v>
      </c>
      <c r="F7" s="6" t="s">
        <v>5</v>
      </c>
      <c r="G7" s="93" t="s">
        <v>5</v>
      </c>
    </row>
    <row r="8" spans="1:11" ht="16.5" customHeight="1" x14ac:dyDescent="0.25">
      <c r="A8" s="7" t="s">
        <v>6</v>
      </c>
      <c r="B8" s="8"/>
      <c r="C8" s="9">
        <v>66.599999999999994</v>
      </c>
      <c r="D8" s="10">
        <v>56.043300000000002</v>
      </c>
      <c r="E8" s="10">
        <v>60.960599999999999</v>
      </c>
      <c r="F8" s="10">
        <v>63.045200000000001</v>
      </c>
      <c r="G8" s="94">
        <v>64.994299999999996</v>
      </c>
    </row>
    <row r="9" spans="1:11" ht="16.5" customHeight="1" x14ac:dyDescent="0.25">
      <c r="A9" s="11" t="s">
        <v>7</v>
      </c>
      <c r="B9" s="12"/>
      <c r="C9" s="13"/>
      <c r="D9" s="14"/>
      <c r="E9" s="14"/>
      <c r="F9" s="14"/>
      <c r="G9" s="95"/>
    </row>
    <row r="10" spans="1:11" ht="16.5" customHeight="1" x14ac:dyDescent="0.25">
      <c r="A10" s="15" t="s">
        <v>8</v>
      </c>
      <c r="B10" s="16" t="s">
        <v>9</v>
      </c>
      <c r="C10" s="17">
        <v>109.52</v>
      </c>
      <c r="D10" s="18">
        <v>107.61060000000001</v>
      </c>
      <c r="E10" s="18">
        <v>104.02200000000001</v>
      </c>
      <c r="F10" s="18">
        <v>104.03270000000001</v>
      </c>
      <c r="G10" s="96">
        <v>104.03270000000001</v>
      </c>
    </row>
    <row r="11" spans="1:11" ht="16.5" customHeight="1" x14ac:dyDescent="0.25">
      <c r="A11" s="15" t="s">
        <v>10</v>
      </c>
      <c r="B11" s="16" t="s">
        <v>11</v>
      </c>
      <c r="C11" s="17">
        <v>108.45</v>
      </c>
      <c r="D11" s="18">
        <v>109.34</v>
      </c>
      <c r="E11" s="18">
        <v>105.4</v>
      </c>
      <c r="F11" s="18">
        <v>104.02</v>
      </c>
      <c r="G11" s="96">
        <v>104.03</v>
      </c>
    </row>
    <row r="12" spans="1:11" ht="16.5" customHeight="1" x14ac:dyDescent="0.25">
      <c r="A12" s="11" t="s">
        <v>12</v>
      </c>
      <c r="B12" s="12"/>
      <c r="C12" s="13"/>
      <c r="D12" s="14"/>
      <c r="E12" s="14"/>
      <c r="F12" s="14"/>
      <c r="G12" s="95"/>
    </row>
    <row r="13" spans="1:11" ht="16.5" customHeight="1" x14ac:dyDescent="0.25">
      <c r="A13" s="19" t="s">
        <v>13</v>
      </c>
      <c r="B13" s="16" t="s">
        <v>14</v>
      </c>
      <c r="C13" s="20">
        <v>201152.09220000001</v>
      </c>
      <c r="D13" s="21">
        <v>221860.77119999999</v>
      </c>
      <c r="E13" s="21">
        <v>243299.356</v>
      </c>
      <c r="F13" s="21">
        <v>263708.08529999998</v>
      </c>
      <c r="G13" s="97">
        <v>285368.64179999998</v>
      </c>
    </row>
    <row r="14" spans="1:11" ht="16.5" customHeight="1" x14ac:dyDescent="0.25">
      <c r="A14" s="19" t="s">
        <v>15</v>
      </c>
      <c r="B14" s="16" t="s">
        <v>11</v>
      </c>
      <c r="C14" s="17">
        <v>104.3</v>
      </c>
      <c r="D14" s="18">
        <v>102.52</v>
      </c>
      <c r="E14" s="18">
        <v>102.44</v>
      </c>
      <c r="F14" s="18">
        <v>102.76</v>
      </c>
      <c r="G14" s="96">
        <v>102.985</v>
      </c>
    </row>
    <row r="15" spans="1:11" ht="16.5" customHeight="1" x14ac:dyDescent="0.25">
      <c r="A15" s="19" t="s">
        <v>16</v>
      </c>
      <c r="B15" s="16" t="s">
        <v>11</v>
      </c>
      <c r="C15" s="22">
        <v>109.3222</v>
      </c>
      <c r="D15" s="23">
        <v>107.5839</v>
      </c>
      <c r="E15" s="23">
        <v>107.051</v>
      </c>
      <c r="F15" s="23">
        <v>105.4772</v>
      </c>
      <c r="G15" s="98">
        <v>105.07729999999999</v>
      </c>
    </row>
    <row r="16" spans="1:11" ht="16.5" customHeight="1" x14ac:dyDescent="0.25">
      <c r="A16" s="11" t="s">
        <v>17</v>
      </c>
      <c r="B16" s="12"/>
      <c r="C16" s="13"/>
      <c r="D16" s="24"/>
      <c r="E16" s="24"/>
      <c r="F16" s="14"/>
      <c r="G16" s="95"/>
      <c r="J16" s="25"/>
      <c r="K16" s="25"/>
    </row>
    <row r="17" spans="1:7" ht="16.5" customHeight="1" x14ac:dyDescent="0.25">
      <c r="A17" s="19" t="s">
        <v>13</v>
      </c>
      <c r="B17" s="16" t="s">
        <v>14</v>
      </c>
      <c r="C17" s="20">
        <v>124387.353</v>
      </c>
      <c r="D17" s="21">
        <v>135427.58789370299</v>
      </c>
      <c r="E17" s="21">
        <v>146742.01725155601</v>
      </c>
      <c r="F17" s="21">
        <v>158077.07649316901</v>
      </c>
      <c r="G17" s="97">
        <v>169399.692653481</v>
      </c>
    </row>
    <row r="18" spans="1:7" ht="16.5" customHeight="1" x14ac:dyDescent="0.25">
      <c r="A18" s="15" t="s">
        <v>18</v>
      </c>
      <c r="B18" s="16" t="s">
        <v>11</v>
      </c>
      <c r="C18" s="17">
        <v>104.6</v>
      </c>
      <c r="D18" s="18">
        <v>102.58710000000001</v>
      </c>
      <c r="E18" s="18">
        <v>102.9204</v>
      </c>
      <c r="F18" s="18">
        <v>102.8396</v>
      </c>
      <c r="G18" s="96">
        <v>102.8433</v>
      </c>
    </row>
    <row r="19" spans="1:7" ht="31.5" customHeight="1" x14ac:dyDescent="0.25">
      <c r="A19" s="15" t="s">
        <v>19</v>
      </c>
      <c r="B19" s="16" t="s">
        <v>11</v>
      </c>
      <c r="C19" s="22">
        <v>110.94</v>
      </c>
      <c r="D19" s="23">
        <v>106.13</v>
      </c>
      <c r="E19" s="23">
        <v>105.28</v>
      </c>
      <c r="F19" s="23">
        <v>104.75</v>
      </c>
      <c r="G19" s="98">
        <v>104.2</v>
      </c>
    </row>
    <row r="20" spans="1:7" ht="16.5" customHeight="1" x14ac:dyDescent="0.25">
      <c r="A20" s="11" t="s">
        <v>20</v>
      </c>
      <c r="B20" s="12"/>
      <c r="C20" s="13"/>
      <c r="D20" s="14"/>
      <c r="E20" s="14"/>
      <c r="F20" s="14"/>
      <c r="G20" s="95"/>
    </row>
    <row r="21" spans="1:7" ht="16.5" customHeight="1" x14ac:dyDescent="0.25">
      <c r="A21" s="19" t="s">
        <v>15</v>
      </c>
      <c r="B21" s="16" t="s">
        <v>11</v>
      </c>
      <c r="C21" s="17">
        <v>97</v>
      </c>
      <c r="D21" s="18">
        <v>104.4</v>
      </c>
      <c r="E21" s="18">
        <v>101.7</v>
      </c>
      <c r="F21" s="18">
        <v>101.6</v>
      </c>
      <c r="G21" s="96">
        <v>102.9</v>
      </c>
    </row>
    <row r="22" spans="1:7" ht="16.5" customHeight="1" x14ac:dyDescent="0.25">
      <c r="A22" s="19" t="s">
        <v>21</v>
      </c>
      <c r="B22" s="16" t="s">
        <v>11</v>
      </c>
      <c r="C22" s="17">
        <v>108.28401082935</v>
      </c>
      <c r="D22" s="18">
        <v>107.57047362323701</v>
      </c>
      <c r="E22" s="18">
        <v>104.87867935448701</v>
      </c>
      <c r="F22" s="18">
        <v>104.505573017123</v>
      </c>
      <c r="G22" s="96">
        <v>104.225282300427</v>
      </c>
    </row>
    <row r="23" spans="1:7" ht="16.5" customHeight="1" x14ac:dyDescent="0.25">
      <c r="A23" s="11" t="s">
        <v>22</v>
      </c>
      <c r="B23" s="12"/>
      <c r="C23" s="13"/>
      <c r="D23" s="26"/>
      <c r="E23" s="26"/>
      <c r="F23" s="14"/>
      <c r="G23" s="95"/>
    </row>
    <row r="24" spans="1:7" ht="16.5" customHeight="1" x14ac:dyDescent="0.25">
      <c r="A24" s="19" t="s">
        <v>13</v>
      </c>
      <c r="B24" s="16" t="s">
        <v>14</v>
      </c>
      <c r="C24" s="27">
        <v>39533.661</v>
      </c>
      <c r="D24" s="28">
        <v>43357.862699999998</v>
      </c>
      <c r="E24" s="28">
        <v>47067.360200000003</v>
      </c>
      <c r="F24" s="28">
        <v>50780.529799999997</v>
      </c>
      <c r="G24" s="99">
        <v>54923.496299999999</v>
      </c>
    </row>
    <row r="25" spans="1:7" ht="16.5" customHeight="1" x14ac:dyDescent="0.25">
      <c r="A25" s="19" t="s">
        <v>15</v>
      </c>
      <c r="B25" s="16" t="s">
        <v>11</v>
      </c>
      <c r="C25" s="17">
        <v>107.4</v>
      </c>
      <c r="D25" s="18">
        <v>101.7</v>
      </c>
      <c r="E25" s="18">
        <v>103.0493</v>
      </c>
      <c r="F25" s="18">
        <v>103.2962</v>
      </c>
      <c r="G25" s="96">
        <v>103.65349999999999</v>
      </c>
    </row>
    <row r="26" spans="1:7" ht="16.5" customHeight="1" x14ac:dyDescent="0.25">
      <c r="A26" s="19" t="s">
        <v>21</v>
      </c>
      <c r="B26" s="29" t="s">
        <v>11</v>
      </c>
      <c r="C26" s="17">
        <v>108.140323383872</v>
      </c>
      <c r="D26" s="18">
        <v>107.769285765332</v>
      </c>
      <c r="E26" s="18">
        <v>105.262885209491</v>
      </c>
      <c r="F26" s="18">
        <v>104.443386547636</v>
      </c>
      <c r="G26" s="96">
        <v>104.32620834267701</v>
      </c>
    </row>
    <row r="27" spans="1:7" ht="16.5" customHeight="1" x14ac:dyDescent="0.25">
      <c r="A27" s="11" t="s">
        <v>23</v>
      </c>
      <c r="B27" s="12"/>
      <c r="C27" s="13"/>
      <c r="D27" s="26"/>
      <c r="E27" s="26"/>
      <c r="F27" s="14"/>
      <c r="G27" s="95"/>
    </row>
    <row r="28" spans="1:7" ht="16.5" customHeight="1" x14ac:dyDescent="0.25">
      <c r="A28" s="19" t="s">
        <v>13</v>
      </c>
      <c r="B28" s="29" t="s">
        <v>14</v>
      </c>
      <c r="C28" s="27">
        <v>55589.1</v>
      </c>
      <c r="D28" s="28">
        <v>64379.6495</v>
      </c>
      <c r="E28" s="28">
        <v>71660.191900000005</v>
      </c>
      <c r="F28" s="28">
        <v>77636.681200000006</v>
      </c>
      <c r="G28" s="99">
        <v>83918.3802</v>
      </c>
    </row>
    <row r="29" spans="1:7" ht="16.5" customHeight="1" x14ac:dyDescent="0.25">
      <c r="A29" s="19" t="s">
        <v>15</v>
      </c>
      <c r="B29" s="29" t="s">
        <v>11</v>
      </c>
      <c r="C29" s="17">
        <v>107.2</v>
      </c>
      <c r="D29" s="18">
        <v>106.6</v>
      </c>
      <c r="E29" s="18">
        <v>106.05889999999999</v>
      </c>
      <c r="F29" s="18">
        <v>104.1431</v>
      </c>
      <c r="G29" s="96">
        <v>103.9038</v>
      </c>
    </row>
    <row r="30" spans="1:7" ht="16.5" customHeight="1" x14ac:dyDescent="0.25">
      <c r="A30" s="19" t="s">
        <v>21</v>
      </c>
      <c r="B30" s="29" t="s">
        <v>11</v>
      </c>
      <c r="C30" s="17">
        <v>107.68300000000001</v>
      </c>
      <c r="D30" s="18">
        <v>108.643</v>
      </c>
      <c r="E30" s="18">
        <v>104.95</v>
      </c>
      <c r="F30" s="18">
        <v>104.03</v>
      </c>
      <c r="G30" s="96">
        <v>104.03</v>
      </c>
    </row>
    <row r="31" spans="1:7" ht="16.5" customHeight="1" x14ac:dyDescent="0.25">
      <c r="A31" s="30" t="s">
        <v>24</v>
      </c>
      <c r="B31" s="31" t="s">
        <v>25</v>
      </c>
      <c r="C31" s="22">
        <v>27.635357600322301</v>
      </c>
      <c r="D31" s="23">
        <v>29.0180409775841</v>
      </c>
      <c r="E31" s="23">
        <v>29.453506609363998</v>
      </c>
      <c r="F31" s="23">
        <v>29.440387127940699</v>
      </c>
      <c r="G31" s="98">
        <v>29.4070083071055</v>
      </c>
    </row>
    <row r="32" spans="1:7" ht="16.5" customHeight="1" x14ac:dyDescent="0.25">
      <c r="A32" s="11" t="s">
        <v>26</v>
      </c>
      <c r="B32" s="12"/>
      <c r="C32" s="13"/>
      <c r="D32" s="26"/>
      <c r="E32" s="26"/>
      <c r="F32" s="14"/>
      <c r="G32" s="95"/>
    </row>
    <row r="33" spans="1:7" ht="16.5" customHeight="1" x14ac:dyDescent="0.25">
      <c r="A33" s="19" t="s">
        <v>13</v>
      </c>
      <c r="B33" s="29" t="s">
        <v>14</v>
      </c>
      <c r="C33" s="20">
        <v>17224.2</v>
      </c>
      <c r="D33" s="21">
        <v>19787.094700000001</v>
      </c>
      <c r="E33" s="21">
        <v>21623.930700000001</v>
      </c>
      <c r="F33" s="28">
        <v>23218.425299999999</v>
      </c>
      <c r="G33" s="99">
        <v>24818.366399999999</v>
      </c>
    </row>
    <row r="34" spans="1:7" ht="16.5" customHeight="1" x14ac:dyDescent="0.25">
      <c r="A34" s="19" t="s">
        <v>15</v>
      </c>
      <c r="B34" s="29" t="s">
        <v>11</v>
      </c>
      <c r="C34" s="17">
        <v>103.3</v>
      </c>
      <c r="D34" s="18">
        <v>103.44</v>
      </c>
      <c r="E34" s="18">
        <v>103</v>
      </c>
      <c r="F34" s="18">
        <v>102.75</v>
      </c>
      <c r="G34" s="96">
        <v>102.75</v>
      </c>
    </row>
    <row r="35" spans="1:7" ht="16.5" customHeight="1" x14ac:dyDescent="0.25">
      <c r="A35" s="19" t="s">
        <v>21</v>
      </c>
      <c r="B35" s="29" t="s">
        <v>11</v>
      </c>
      <c r="C35" s="17">
        <v>110.28919999999999</v>
      </c>
      <c r="D35" s="18">
        <v>111.0592</v>
      </c>
      <c r="E35" s="18">
        <v>106.1</v>
      </c>
      <c r="F35" s="18">
        <v>104.5</v>
      </c>
      <c r="G35" s="96">
        <v>104.03</v>
      </c>
    </row>
    <row r="36" spans="1:7" ht="16.5" customHeight="1" thickBot="1" x14ac:dyDescent="0.3">
      <c r="A36" s="32" t="s">
        <v>24</v>
      </c>
      <c r="B36" s="33" t="s">
        <v>25</v>
      </c>
      <c r="C36" s="34">
        <v>8.5627744716045306</v>
      </c>
      <c r="D36" s="35">
        <v>8.9186991431498299</v>
      </c>
      <c r="E36" s="35">
        <v>8.8877878904044501</v>
      </c>
      <c r="F36" s="35">
        <v>8.8045936375391101</v>
      </c>
      <c r="G36" s="100">
        <v>8.6969494067234994</v>
      </c>
    </row>
    <row r="37" spans="1:7" ht="16.5" customHeight="1" x14ac:dyDescent="0.25">
      <c r="A37" s="36" t="s">
        <v>27</v>
      </c>
      <c r="B37" s="37"/>
      <c r="C37" s="38"/>
      <c r="D37" s="40"/>
      <c r="E37" s="40"/>
      <c r="F37" s="39"/>
      <c r="G37" s="101"/>
    </row>
    <row r="38" spans="1:7" ht="16.5" customHeight="1" x14ac:dyDescent="0.25">
      <c r="A38" s="19" t="s">
        <v>13</v>
      </c>
      <c r="B38" s="16" t="s">
        <v>14</v>
      </c>
      <c r="C38" s="27">
        <v>52836.810700000002</v>
      </c>
      <c r="D38" s="28">
        <v>57943.173699999999</v>
      </c>
      <c r="E38" s="28">
        <v>63771.222500000003</v>
      </c>
      <c r="F38" s="28">
        <v>69941.933600000004</v>
      </c>
      <c r="G38" s="99">
        <v>76080.316300000006</v>
      </c>
    </row>
    <row r="39" spans="1:7" ht="16.5" customHeight="1" x14ac:dyDescent="0.25">
      <c r="A39" s="15" t="s">
        <v>15</v>
      </c>
      <c r="B39" s="16" t="s">
        <v>11</v>
      </c>
      <c r="C39" s="17">
        <v>100.9597</v>
      </c>
      <c r="D39" s="18">
        <v>109.4859</v>
      </c>
      <c r="E39" s="18">
        <v>110.2377</v>
      </c>
      <c r="F39" s="18">
        <v>109.6763</v>
      </c>
      <c r="G39" s="96">
        <v>108.7764</v>
      </c>
    </row>
    <row r="40" spans="1:7" ht="16.5" customHeight="1" x14ac:dyDescent="0.25">
      <c r="A40" s="19" t="s">
        <v>24</v>
      </c>
      <c r="B40" s="16" t="s">
        <v>25</v>
      </c>
      <c r="C40" s="17">
        <v>26.2670947749655</v>
      </c>
      <c r="D40" s="18">
        <v>26.116908089067302</v>
      </c>
      <c r="E40" s="18">
        <v>26.2110116312844</v>
      </c>
      <c r="F40" s="18">
        <v>26.522483571344601</v>
      </c>
      <c r="G40" s="96">
        <v>26.660363177997901</v>
      </c>
    </row>
    <row r="41" spans="1:7" ht="34.5" customHeight="1" x14ac:dyDescent="0.25">
      <c r="A41" s="11" t="s">
        <v>28</v>
      </c>
      <c r="B41" s="12"/>
      <c r="C41" s="13"/>
      <c r="D41" s="26"/>
      <c r="E41" s="26"/>
      <c r="F41" s="14"/>
      <c r="G41" s="95"/>
    </row>
    <row r="42" spans="1:7" ht="16.5" customHeight="1" x14ac:dyDescent="0.25">
      <c r="A42" s="19" t="s">
        <v>13</v>
      </c>
      <c r="B42" s="16" t="s">
        <v>14</v>
      </c>
      <c r="C42" s="27">
        <v>62556.7304</v>
      </c>
      <c r="D42" s="28">
        <v>68438.555399999997</v>
      </c>
      <c r="E42" s="28">
        <v>68875.628599999996</v>
      </c>
      <c r="F42" s="28">
        <v>75509.702900000004</v>
      </c>
      <c r="G42" s="99">
        <v>82125.284100000004</v>
      </c>
    </row>
    <row r="43" spans="1:7" ht="16.5" customHeight="1" x14ac:dyDescent="0.25">
      <c r="A43" s="15" t="s">
        <v>15</v>
      </c>
      <c r="B43" s="16" t="s">
        <v>11</v>
      </c>
      <c r="C43" s="17">
        <v>99.915800000000004</v>
      </c>
      <c r="D43" s="18">
        <v>109.402385582479</v>
      </c>
      <c r="E43" s="18">
        <v>100.63863592304899</v>
      </c>
      <c r="F43" s="18">
        <v>109.631961892541</v>
      </c>
      <c r="G43" s="96">
        <v>108.76123325337601</v>
      </c>
    </row>
    <row r="44" spans="1:7" ht="16.5" customHeight="1" x14ac:dyDescent="0.25">
      <c r="A44" s="19" t="s">
        <v>24</v>
      </c>
      <c r="B44" s="16" t="s">
        <v>25</v>
      </c>
      <c r="C44" s="17">
        <v>31.0992193597477</v>
      </c>
      <c r="D44" s="18">
        <v>30.847524341428102</v>
      </c>
      <c r="E44" s="18">
        <v>28.309005717220199</v>
      </c>
      <c r="F44" s="18">
        <v>28.633821679793598</v>
      </c>
      <c r="G44" s="96">
        <v>28.778664530897299</v>
      </c>
    </row>
    <row r="45" spans="1:7" ht="16.5" customHeight="1" x14ac:dyDescent="0.25">
      <c r="A45" s="11" t="s">
        <v>29</v>
      </c>
      <c r="B45" s="12"/>
      <c r="C45" s="13"/>
      <c r="D45" s="26"/>
      <c r="E45" s="26"/>
      <c r="F45" s="14"/>
      <c r="G45" s="95"/>
    </row>
    <row r="46" spans="1:7" ht="16.5" customHeight="1" x14ac:dyDescent="0.25">
      <c r="A46" s="19" t="s">
        <v>13</v>
      </c>
      <c r="B46" s="16" t="s">
        <v>14</v>
      </c>
      <c r="C46" s="27">
        <v>11744.4118</v>
      </c>
      <c r="D46" s="28">
        <v>13082.4493</v>
      </c>
      <c r="E46" s="28">
        <v>14536.6284</v>
      </c>
      <c r="F46" s="28">
        <v>16083.967000000001</v>
      </c>
      <c r="G46" s="99">
        <v>17726.2922</v>
      </c>
    </row>
    <row r="47" spans="1:7" ht="16.5" customHeight="1" x14ac:dyDescent="0.25">
      <c r="A47" s="15" t="s">
        <v>15</v>
      </c>
      <c r="B47" s="16" t="s">
        <v>11</v>
      </c>
      <c r="C47" s="17">
        <v>110.1232</v>
      </c>
      <c r="D47" s="18">
        <v>111.393</v>
      </c>
      <c r="E47" s="18">
        <v>111.1155</v>
      </c>
      <c r="F47" s="18">
        <v>110.6444</v>
      </c>
      <c r="G47" s="96">
        <v>110.2109</v>
      </c>
    </row>
    <row r="48" spans="1:7" ht="16.5" customHeight="1" x14ac:dyDescent="0.25">
      <c r="A48" s="19" t="s">
        <v>24</v>
      </c>
      <c r="B48" s="16" t="s">
        <v>25</v>
      </c>
      <c r="C48" s="17">
        <v>5.83857302777783</v>
      </c>
      <c r="D48" s="18">
        <v>5.8966933312453902</v>
      </c>
      <c r="E48" s="18">
        <v>5.97479115398892</v>
      </c>
      <c r="F48" s="18">
        <v>6.0991558077191801</v>
      </c>
      <c r="G48" s="96">
        <v>6.2117169175243303</v>
      </c>
    </row>
    <row r="49" spans="1:7" ht="33" customHeight="1" x14ac:dyDescent="0.25">
      <c r="A49" s="11" t="s">
        <v>30</v>
      </c>
      <c r="B49" s="12"/>
      <c r="C49" s="13"/>
      <c r="D49" s="26"/>
      <c r="E49" s="26"/>
      <c r="F49" s="14"/>
      <c r="G49" s="95"/>
    </row>
    <row r="50" spans="1:7" ht="16.5" customHeight="1" x14ac:dyDescent="0.25">
      <c r="A50" s="19" t="s">
        <v>13</v>
      </c>
      <c r="B50" s="16" t="s">
        <v>14</v>
      </c>
      <c r="C50" s="27">
        <v>197499.6833</v>
      </c>
      <c r="D50" s="28">
        <v>220000.76550000001</v>
      </c>
      <c r="E50" s="28">
        <v>244454.94089999999</v>
      </c>
      <c r="F50" s="28">
        <v>270475.7329</v>
      </c>
      <c r="G50" s="99">
        <v>298093.864</v>
      </c>
    </row>
    <row r="51" spans="1:7" ht="16.5" customHeight="1" x14ac:dyDescent="0.25">
      <c r="A51" s="15" t="s">
        <v>15</v>
      </c>
      <c r="B51" s="16" t="s">
        <v>11</v>
      </c>
      <c r="C51" s="17">
        <v>110.1232</v>
      </c>
      <c r="D51" s="18">
        <v>111.393</v>
      </c>
      <c r="E51" s="18">
        <v>111.1155</v>
      </c>
      <c r="F51" s="18">
        <v>110.6444</v>
      </c>
      <c r="G51" s="96">
        <v>110.2109</v>
      </c>
    </row>
    <row r="52" spans="1:7" ht="16.5" customHeight="1" x14ac:dyDescent="0.25">
      <c r="A52" s="19" t="s">
        <v>24</v>
      </c>
      <c r="B52" s="16" t="s">
        <v>25</v>
      </c>
      <c r="C52" s="17">
        <v>98.184255077810207</v>
      </c>
      <c r="D52" s="18">
        <v>99.1616338075724</v>
      </c>
      <c r="E52" s="18">
        <v>100.474964224731</v>
      </c>
      <c r="F52" s="18">
        <v>102.566340577803</v>
      </c>
      <c r="G52" s="96">
        <v>104.459222330714</v>
      </c>
    </row>
    <row r="53" spans="1:7" ht="16.5" customHeight="1" x14ac:dyDescent="0.25">
      <c r="A53" s="11" t="s">
        <v>31</v>
      </c>
      <c r="B53" s="12"/>
      <c r="C53" s="13"/>
      <c r="D53" s="26"/>
      <c r="E53" s="26"/>
      <c r="F53" s="14"/>
      <c r="G53" s="95"/>
    </row>
    <row r="54" spans="1:7" ht="16.5" customHeight="1" x14ac:dyDescent="0.25">
      <c r="A54" s="19" t="s">
        <v>13</v>
      </c>
      <c r="B54" s="16" t="s">
        <v>14</v>
      </c>
      <c r="C54" s="41">
        <v>45553.207399999999</v>
      </c>
      <c r="D54" s="28">
        <v>53249.772400000002</v>
      </c>
      <c r="E54" s="28">
        <v>59401.324000000001</v>
      </c>
      <c r="F54" s="42">
        <v>64302.094700000001</v>
      </c>
      <c r="G54" s="102">
        <v>69133.468599999993</v>
      </c>
    </row>
    <row r="55" spans="1:7" ht="16.5" customHeight="1" x14ac:dyDescent="0.25">
      <c r="A55" s="19" t="s">
        <v>32</v>
      </c>
      <c r="B55" s="16" t="s">
        <v>11</v>
      </c>
      <c r="C55" s="43">
        <v>118.8349</v>
      </c>
      <c r="D55" s="18">
        <v>116.89579999999999</v>
      </c>
      <c r="E55" s="18">
        <v>111.5523</v>
      </c>
      <c r="F55" s="44">
        <v>108.2503</v>
      </c>
      <c r="G55" s="103">
        <v>107.5136</v>
      </c>
    </row>
    <row r="56" spans="1:7" ht="16.5" customHeight="1" x14ac:dyDescent="0.25">
      <c r="A56" s="19" t="s">
        <v>24</v>
      </c>
      <c r="B56" s="16" t="s">
        <v>33</v>
      </c>
      <c r="C56" s="17">
        <v>22.6461514278995</v>
      </c>
      <c r="D56" s="18">
        <v>24.001436627116501</v>
      </c>
      <c r="E56" s="18">
        <v>24.414912138115199</v>
      </c>
      <c r="F56" s="18">
        <v>24.383816152943702</v>
      </c>
      <c r="G56" s="96">
        <v>24.2260215291812</v>
      </c>
    </row>
    <row r="57" spans="1:7" ht="31.5" x14ac:dyDescent="0.25">
      <c r="A57" s="11" t="s">
        <v>34</v>
      </c>
      <c r="B57" s="45" t="s">
        <v>35</v>
      </c>
      <c r="C57" s="46">
        <v>87951.5</v>
      </c>
      <c r="D57" s="47">
        <v>102728.23579999999</v>
      </c>
      <c r="E57" s="47">
        <v>114420.0674</v>
      </c>
      <c r="F57" s="47">
        <v>123879.9525</v>
      </c>
      <c r="G57" s="104">
        <v>132939.93599999999</v>
      </c>
    </row>
    <row r="58" spans="1:7" ht="16.5" customHeight="1" x14ac:dyDescent="0.25">
      <c r="A58" s="19" t="s">
        <v>36</v>
      </c>
      <c r="B58" s="48" t="s">
        <v>11</v>
      </c>
      <c r="C58" s="49">
        <v>118.28270000000001</v>
      </c>
      <c r="D58" s="50">
        <v>116.801</v>
      </c>
      <c r="E58" s="50">
        <v>111.3813</v>
      </c>
      <c r="F58" s="50">
        <v>108.2677</v>
      </c>
      <c r="G58" s="105">
        <v>107.3135</v>
      </c>
    </row>
    <row r="59" spans="1:7" ht="16.5" customHeight="1" x14ac:dyDescent="0.25">
      <c r="A59" s="11" t="s">
        <v>37</v>
      </c>
      <c r="B59" s="45" t="s">
        <v>11</v>
      </c>
      <c r="C59" s="51">
        <v>109.06659999999999</v>
      </c>
      <c r="D59" s="52">
        <v>106.8237</v>
      </c>
      <c r="E59" s="52">
        <v>105.67489999999999</v>
      </c>
      <c r="F59" s="52">
        <v>104.0835</v>
      </c>
      <c r="G59" s="106">
        <v>103.1563</v>
      </c>
    </row>
    <row r="60" spans="1:7" ht="31.5" customHeight="1" x14ac:dyDescent="0.25">
      <c r="A60" s="53" t="s">
        <v>38</v>
      </c>
      <c r="B60" s="54" t="s">
        <v>11</v>
      </c>
      <c r="C60" s="51">
        <v>107.3306</v>
      </c>
      <c r="D60" s="55">
        <v>105.9265</v>
      </c>
      <c r="E60" s="55">
        <v>104.5575</v>
      </c>
      <c r="F60" s="55">
        <v>103.4426</v>
      </c>
      <c r="G60" s="107">
        <v>103.0389</v>
      </c>
    </row>
    <row r="61" spans="1:7" ht="31.5" customHeight="1" x14ac:dyDescent="0.25">
      <c r="A61" s="11" t="s">
        <v>39</v>
      </c>
      <c r="B61" s="45" t="s">
        <v>35</v>
      </c>
      <c r="C61" s="46">
        <v>15453</v>
      </c>
      <c r="D61" s="47">
        <v>17733</v>
      </c>
      <c r="E61" s="47">
        <v>19080.707999999999</v>
      </c>
      <c r="F61" s="47">
        <v>19843.936300000001</v>
      </c>
      <c r="G61" s="104">
        <v>20637.693800000001</v>
      </c>
    </row>
    <row r="62" spans="1:7" ht="16.5" customHeight="1" x14ac:dyDescent="0.25">
      <c r="A62" s="15" t="s">
        <v>36</v>
      </c>
      <c r="B62" s="16" t="s">
        <v>11</v>
      </c>
      <c r="C62" s="17">
        <v>107.4991</v>
      </c>
      <c r="D62" s="18">
        <v>114.7544</v>
      </c>
      <c r="E62" s="18">
        <v>107.6</v>
      </c>
      <c r="F62" s="18">
        <v>104</v>
      </c>
      <c r="G62" s="96">
        <v>104</v>
      </c>
    </row>
    <row r="63" spans="1:7" ht="16.5" customHeight="1" x14ac:dyDescent="0.25">
      <c r="A63" s="15" t="s">
        <v>40</v>
      </c>
      <c r="B63" s="16" t="s">
        <v>35</v>
      </c>
      <c r="C63" s="41">
        <v>16843.77</v>
      </c>
      <c r="D63" s="42">
        <v>19328.97</v>
      </c>
      <c r="E63" s="42">
        <v>20798.29</v>
      </c>
      <c r="F63" s="42">
        <v>21629.96</v>
      </c>
      <c r="G63" s="102">
        <v>22495.42</v>
      </c>
    </row>
    <row r="64" spans="1:7" ht="16.5" customHeight="1" x14ac:dyDescent="0.25">
      <c r="A64" s="15" t="s">
        <v>41</v>
      </c>
      <c r="B64" s="16" t="s">
        <v>35</v>
      </c>
      <c r="C64" s="41">
        <v>13289.58</v>
      </c>
      <c r="D64" s="42">
        <v>15250.38</v>
      </c>
      <c r="E64" s="42">
        <v>16409.66</v>
      </c>
      <c r="F64" s="42">
        <v>17065.84</v>
      </c>
      <c r="G64" s="102">
        <v>17748.68</v>
      </c>
    </row>
    <row r="65" spans="1:7" ht="16.5" customHeight="1" thickBot="1" x14ac:dyDescent="0.3">
      <c r="A65" s="56" t="s">
        <v>42</v>
      </c>
      <c r="B65" s="57" t="s">
        <v>35</v>
      </c>
      <c r="C65" s="58">
        <v>14989.41</v>
      </c>
      <c r="D65" s="59">
        <v>17201.009999999998</v>
      </c>
      <c r="E65" s="59">
        <v>18508.57</v>
      </c>
      <c r="F65" s="59">
        <v>19248.68</v>
      </c>
      <c r="G65" s="108">
        <v>20018.86</v>
      </c>
    </row>
    <row r="66" spans="1:7" ht="16.5" customHeight="1" x14ac:dyDescent="0.25">
      <c r="A66" s="36" t="s">
        <v>43</v>
      </c>
      <c r="B66" s="60"/>
      <c r="C66" s="61"/>
      <c r="D66" s="62"/>
      <c r="E66" s="62"/>
      <c r="F66" s="62"/>
      <c r="G66" s="109"/>
    </row>
    <row r="67" spans="1:7" ht="16.5" customHeight="1" x14ac:dyDescent="0.25">
      <c r="A67" s="19" t="s">
        <v>44</v>
      </c>
      <c r="B67" s="29" t="s">
        <v>45</v>
      </c>
      <c r="C67" s="17">
        <v>433.77809999999999</v>
      </c>
      <c r="D67" s="18">
        <v>410.58440000000002</v>
      </c>
      <c r="E67" s="18">
        <v>455.78309999999999</v>
      </c>
      <c r="F67" s="18">
        <v>490.27820000000003</v>
      </c>
      <c r="G67" s="96">
        <v>525.13689999999997</v>
      </c>
    </row>
    <row r="68" spans="1:7" ht="16.5" customHeight="1" x14ac:dyDescent="0.25">
      <c r="A68" s="19" t="s">
        <v>46</v>
      </c>
      <c r="B68" s="29" t="s">
        <v>11</v>
      </c>
      <c r="C68" s="17">
        <v>102.18989999999999</v>
      </c>
      <c r="D68" s="18">
        <v>94.653099999999995</v>
      </c>
      <c r="E68" s="18">
        <v>111.00839999999999</v>
      </c>
      <c r="F68" s="18">
        <v>107.56829999999999</v>
      </c>
      <c r="G68" s="96">
        <v>107.11</v>
      </c>
    </row>
    <row r="69" spans="1:7" ht="16.5" customHeight="1" x14ac:dyDescent="0.25">
      <c r="A69" s="19" t="s">
        <v>47</v>
      </c>
      <c r="B69" s="29" t="s">
        <v>11</v>
      </c>
      <c r="C69" s="17">
        <v>102.5</v>
      </c>
      <c r="D69" s="18">
        <v>102.0889</v>
      </c>
      <c r="E69" s="18">
        <v>107.0475</v>
      </c>
      <c r="F69" s="18">
        <v>105.47920000000001</v>
      </c>
      <c r="G69" s="96">
        <v>104.9098</v>
      </c>
    </row>
    <row r="70" spans="1:7" ht="16.5" customHeight="1" x14ac:dyDescent="0.25">
      <c r="A70" s="30" t="s">
        <v>24</v>
      </c>
      <c r="B70" s="63" t="s">
        <v>33</v>
      </c>
      <c r="C70" s="22">
        <v>19.935125690698602</v>
      </c>
      <c r="D70" s="23">
        <v>17.460195446179</v>
      </c>
      <c r="E70" s="23">
        <v>18.766530098735601</v>
      </c>
      <c r="F70" s="23">
        <v>19.233598566240101</v>
      </c>
      <c r="G70" s="98">
        <v>19.514089542371</v>
      </c>
    </row>
    <row r="71" spans="1:7" ht="16.5" customHeight="1" x14ac:dyDescent="0.25">
      <c r="A71" s="11" t="s">
        <v>48</v>
      </c>
      <c r="B71" s="45"/>
      <c r="C71" s="64"/>
      <c r="D71" s="65"/>
      <c r="E71" s="65"/>
      <c r="F71" s="65"/>
      <c r="G71" s="110"/>
    </row>
    <row r="72" spans="1:7" ht="16.5" customHeight="1" x14ac:dyDescent="0.25">
      <c r="A72" s="19" t="s">
        <v>44</v>
      </c>
      <c r="B72" s="16" t="s">
        <v>45</v>
      </c>
      <c r="C72" s="17">
        <v>198.81469999999999</v>
      </c>
      <c r="D72" s="18">
        <v>210.3287</v>
      </c>
      <c r="E72" s="18">
        <v>235.36670000000001</v>
      </c>
      <c r="F72" s="18">
        <v>259.27850000000001</v>
      </c>
      <c r="G72" s="96">
        <v>281.0539</v>
      </c>
    </row>
    <row r="73" spans="1:7" ht="16.5" customHeight="1" x14ac:dyDescent="0.25">
      <c r="A73" s="19" t="s">
        <v>47</v>
      </c>
      <c r="B73" s="16" t="s">
        <v>11</v>
      </c>
      <c r="C73" s="17">
        <v>102.1005</v>
      </c>
      <c r="D73" s="18">
        <v>106.13590000000001</v>
      </c>
      <c r="E73" s="18">
        <v>108.97199999999999</v>
      </c>
      <c r="F73" s="18">
        <v>107.4695</v>
      </c>
      <c r="G73" s="96">
        <v>105.9778</v>
      </c>
    </row>
    <row r="74" spans="1:7" ht="16.5" customHeight="1" x14ac:dyDescent="0.25">
      <c r="A74" s="19" t="s">
        <v>24</v>
      </c>
      <c r="B74" s="16" t="s">
        <v>33</v>
      </c>
      <c r="C74" s="17">
        <v>9.1369205445331207</v>
      </c>
      <c r="D74" s="18">
        <v>8.9442760366461798</v>
      </c>
      <c r="E74" s="18">
        <v>9.6910487900715996</v>
      </c>
      <c r="F74" s="18">
        <v>10.1714875061891</v>
      </c>
      <c r="G74" s="96">
        <v>10.443964175499</v>
      </c>
    </row>
    <row r="75" spans="1:7" ht="16.5" customHeight="1" x14ac:dyDescent="0.25">
      <c r="A75" s="11" t="s">
        <v>49</v>
      </c>
      <c r="B75" s="45"/>
      <c r="C75" s="64"/>
      <c r="D75" s="65"/>
      <c r="E75" s="65"/>
      <c r="F75" s="65"/>
      <c r="G75" s="110"/>
    </row>
    <row r="76" spans="1:7" ht="16.5" customHeight="1" x14ac:dyDescent="0.25">
      <c r="A76" s="19" t="s">
        <v>44</v>
      </c>
      <c r="B76" s="16" t="s">
        <v>45</v>
      </c>
      <c r="C76" s="17">
        <v>234.96340000000001</v>
      </c>
      <c r="D76" s="18">
        <v>200.25569999999999</v>
      </c>
      <c r="E76" s="18">
        <v>220.41640000000001</v>
      </c>
      <c r="F76" s="18">
        <v>230.99969999999999</v>
      </c>
      <c r="G76" s="96">
        <v>244.083</v>
      </c>
    </row>
    <row r="77" spans="1:7" ht="16.5" customHeight="1" x14ac:dyDescent="0.25">
      <c r="A77" s="19" t="s">
        <v>47</v>
      </c>
      <c r="B77" s="16" t="s">
        <v>11</v>
      </c>
      <c r="C77" s="17">
        <v>102.8505</v>
      </c>
      <c r="D77" s="18">
        <v>98.664500000000004</v>
      </c>
      <c r="E77" s="18">
        <v>105.0262</v>
      </c>
      <c r="F77" s="18">
        <v>103.35380000000001</v>
      </c>
      <c r="G77" s="96">
        <v>103.7109</v>
      </c>
    </row>
    <row r="78" spans="1:7" ht="16.5" customHeight="1" x14ac:dyDescent="0.25">
      <c r="A78" s="19" t="s">
        <v>24</v>
      </c>
      <c r="B78" s="16" t="s">
        <v>33</v>
      </c>
      <c r="C78" s="17">
        <v>10.7982051461655</v>
      </c>
      <c r="D78" s="18">
        <v>8.5159194095328203</v>
      </c>
      <c r="E78" s="18">
        <v>9.0754813086640507</v>
      </c>
      <c r="F78" s="18">
        <v>9.0621110600509898</v>
      </c>
      <c r="G78" s="96">
        <v>9.0701253668720394</v>
      </c>
    </row>
    <row r="79" spans="1:7" ht="16.5" customHeight="1" x14ac:dyDescent="0.25">
      <c r="A79" s="11" t="s">
        <v>50</v>
      </c>
      <c r="B79" s="45"/>
      <c r="C79" s="64"/>
      <c r="D79" s="65"/>
      <c r="E79" s="65"/>
      <c r="F79" s="65"/>
      <c r="G79" s="110"/>
    </row>
    <row r="80" spans="1:7" ht="16.5" customHeight="1" x14ac:dyDescent="0.25">
      <c r="A80" s="19" t="s">
        <v>44</v>
      </c>
      <c r="B80" s="16" t="s">
        <v>45</v>
      </c>
      <c r="C80" s="43">
        <v>41.966000000000001</v>
      </c>
      <c r="D80" s="44">
        <v>46.896700000000003</v>
      </c>
      <c r="E80" s="44">
        <v>50.9589</v>
      </c>
      <c r="F80" s="44">
        <v>54.732900000000001</v>
      </c>
      <c r="G80" s="103">
        <v>58.339799999999997</v>
      </c>
    </row>
    <row r="81" spans="1:7" ht="16.5" customHeight="1" x14ac:dyDescent="0.25">
      <c r="A81" s="19" t="s">
        <v>47</v>
      </c>
      <c r="B81" s="16" t="s">
        <v>11</v>
      </c>
      <c r="C81" s="43">
        <v>104.1</v>
      </c>
      <c r="D81" s="44">
        <v>108.6</v>
      </c>
      <c r="E81" s="44">
        <v>106.5</v>
      </c>
      <c r="F81" s="44">
        <v>105.3</v>
      </c>
      <c r="G81" s="103">
        <v>104.5</v>
      </c>
    </row>
    <row r="82" spans="1:7" ht="16.5" customHeight="1" x14ac:dyDescent="0.25">
      <c r="A82" s="19" t="s">
        <v>24</v>
      </c>
      <c r="B82" s="16" t="s">
        <v>33</v>
      </c>
      <c r="C82" s="17">
        <v>1.9286300639332801</v>
      </c>
      <c r="D82" s="18">
        <v>1.9942928854111901</v>
      </c>
      <c r="E82" s="18">
        <v>2.0981948006594799</v>
      </c>
      <c r="F82" s="18">
        <v>2.1471699679205898</v>
      </c>
      <c r="G82" s="96">
        <v>2.1679072277800602</v>
      </c>
    </row>
    <row r="83" spans="1:7" ht="16.5" customHeight="1" x14ac:dyDescent="0.25">
      <c r="A83" s="11" t="s">
        <v>51</v>
      </c>
      <c r="B83" s="45"/>
      <c r="C83" s="64"/>
      <c r="D83" s="65"/>
      <c r="E83" s="65"/>
      <c r="F83" s="65"/>
      <c r="G83" s="110"/>
    </row>
    <row r="84" spans="1:7" ht="16.5" customHeight="1" x14ac:dyDescent="0.25">
      <c r="A84" s="19" t="s">
        <v>44</v>
      </c>
      <c r="B84" s="29" t="s">
        <v>45</v>
      </c>
      <c r="C84" s="17">
        <v>299.56639999999999</v>
      </c>
      <c r="D84" s="18">
        <v>323.81389999999999</v>
      </c>
      <c r="E84" s="18">
        <v>348.1859</v>
      </c>
      <c r="F84" s="18">
        <v>365.06709999999998</v>
      </c>
      <c r="G84" s="96">
        <v>379.84500000000003</v>
      </c>
    </row>
    <row r="85" spans="1:7" ht="16.5" customHeight="1" x14ac:dyDescent="0.25">
      <c r="A85" s="19" t="s">
        <v>46</v>
      </c>
      <c r="B85" s="29" t="s">
        <v>11</v>
      </c>
      <c r="C85" s="17">
        <v>98.910799999999995</v>
      </c>
      <c r="D85" s="18">
        <v>108.0942</v>
      </c>
      <c r="E85" s="18">
        <v>107.5266</v>
      </c>
      <c r="F85" s="18">
        <v>104.84829999999999</v>
      </c>
      <c r="G85" s="96">
        <v>104.048</v>
      </c>
    </row>
    <row r="86" spans="1:7" ht="16.5" customHeight="1" x14ac:dyDescent="0.25">
      <c r="A86" s="19" t="s">
        <v>47</v>
      </c>
      <c r="B86" s="29" t="s">
        <v>11</v>
      </c>
      <c r="C86" s="17">
        <v>101.9</v>
      </c>
      <c r="D86" s="18">
        <v>107.15819999999999</v>
      </c>
      <c r="E86" s="18">
        <v>105.70780000000001</v>
      </c>
      <c r="F86" s="18">
        <v>103.0671</v>
      </c>
      <c r="G86" s="96">
        <v>102.2089</v>
      </c>
    </row>
    <row r="87" spans="1:7" ht="16.5" customHeight="1" x14ac:dyDescent="0.25">
      <c r="A87" s="19" t="s">
        <v>24</v>
      </c>
      <c r="B87" s="16" t="s">
        <v>33</v>
      </c>
      <c r="C87" s="17">
        <v>13.767163064963601</v>
      </c>
      <c r="D87" s="18">
        <v>13.7702601028911</v>
      </c>
      <c r="E87" s="18">
        <v>14.3362954271568</v>
      </c>
      <c r="F87" s="18">
        <v>14.321571000182001</v>
      </c>
      <c r="G87" s="96">
        <v>14.1150418914038</v>
      </c>
    </row>
    <row r="88" spans="1:7" ht="16.5" customHeight="1" x14ac:dyDescent="0.25">
      <c r="A88" s="11" t="s">
        <v>52</v>
      </c>
      <c r="B88" s="45"/>
      <c r="C88" s="64"/>
      <c r="D88" s="65"/>
      <c r="E88" s="65"/>
      <c r="F88" s="65"/>
      <c r="G88" s="110"/>
    </row>
    <row r="89" spans="1:7" ht="16.5" customHeight="1" x14ac:dyDescent="0.25">
      <c r="A89" s="19" t="s">
        <v>44</v>
      </c>
      <c r="B89" s="29" t="s">
        <v>45</v>
      </c>
      <c r="C89" s="43">
        <v>134.21170000000001</v>
      </c>
      <c r="D89" s="44">
        <v>86.770499999999998</v>
      </c>
      <c r="E89" s="44">
        <v>107.5972</v>
      </c>
      <c r="F89" s="44">
        <v>125.21120000000001</v>
      </c>
      <c r="G89" s="103">
        <v>145.2919</v>
      </c>
    </row>
    <row r="90" spans="1:7" ht="16.5" customHeight="1" x14ac:dyDescent="0.25">
      <c r="A90" s="19" t="s">
        <v>24</v>
      </c>
      <c r="B90" s="29" t="s">
        <v>33</v>
      </c>
      <c r="C90" s="17">
        <v>6.167962625735</v>
      </c>
      <c r="D90" s="18">
        <v>3.68993534328794</v>
      </c>
      <c r="E90" s="18">
        <v>4.4302346715788303</v>
      </c>
      <c r="F90" s="18">
        <v>4.9120314890549901</v>
      </c>
      <c r="G90" s="96">
        <v>5.3990476509672298</v>
      </c>
    </row>
    <row r="91" spans="1:7" ht="16.5" customHeight="1" x14ac:dyDescent="0.25">
      <c r="A91" s="11" t="s">
        <v>53</v>
      </c>
      <c r="B91" s="45"/>
      <c r="C91" s="64"/>
      <c r="D91" s="65"/>
      <c r="E91" s="65"/>
      <c r="F91" s="65"/>
      <c r="G91" s="110"/>
    </row>
    <row r="92" spans="1:7" ht="16.5" customHeight="1" x14ac:dyDescent="0.25">
      <c r="A92" s="19" t="s">
        <v>44</v>
      </c>
      <c r="B92" s="16" t="s">
        <v>45</v>
      </c>
      <c r="C92" s="43">
        <v>63.906799999999997</v>
      </c>
      <c r="D92" s="44">
        <v>10.896599999999999</v>
      </c>
      <c r="E92" s="44">
        <v>27.220700000000001</v>
      </c>
      <c r="F92" s="44">
        <v>39.1753</v>
      </c>
      <c r="G92" s="103">
        <v>52.9</v>
      </c>
    </row>
    <row r="93" spans="1:7" ht="16.5" customHeight="1" x14ac:dyDescent="0.25">
      <c r="A93" s="19" t="s">
        <v>24</v>
      </c>
      <c r="B93" s="16" t="s">
        <v>33</v>
      </c>
      <c r="C93" s="17">
        <v>2.9369626785915202</v>
      </c>
      <c r="D93" s="18">
        <v>0.463380405341348</v>
      </c>
      <c r="E93" s="18">
        <v>1.12079207381461</v>
      </c>
      <c r="F93" s="18">
        <v>1.5368458028768699</v>
      </c>
      <c r="G93" s="96">
        <v>1.96576423555729</v>
      </c>
    </row>
    <row r="94" spans="1:7" ht="33" customHeight="1" x14ac:dyDescent="0.25">
      <c r="A94" s="11" t="s">
        <v>54</v>
      </c>
      <c r="B94" s="45" t="s">
        <v>55</v>
      </c>
      <c r="C94" s="51">
        <v>76.104699999999994</v>
      </c>
      <c r="D94" s="52">
        <v>76.154200000000003</v>
      </c>
      <c r="E94" s="52">
        <v>76.375399999999999</v>
      </c>
      <c r="F94" s="52">
        <v>76.384399999999999</v>
      </c>
      <c r="G94" s="106">
        <v>76.471699999999998</v>
      </c>
    </row>
    <row r="95" spans="1:7" ht="33" customHeight="1" x14ac:dyDescent="0.25">
      <c r="A95" s="11" t="s">
        <v>56</v>
      </c>
      <c r="B95" s="45" t="s">
        <v>55</v>
      </c>
      <c r="C95" s="51">
        <v>74.189800000000005</v>
      </c>
      <c r="D95" s="52">
        <v>74.25</v>
      </c>
      <c r="E95" s="52">
        <v>74.4495</v>
      </c>
      <c r="F95" s="52">
        <v>74.450299999999999</v>
      </c>
      <c r="G95" s="106">
        <v>74.550600000000003</v>
      </c>
    </row>
    <row r="96" spans="1:7" ht="33" customHeight="1" x14ac:dyDescent="0.25">
      <c r="A96" s="11" t="s">
        <v>57</v>
      </c>
      <c r="B96" s="45" t="s">
        <v>55</v>
      </c>
      <c r="C96" s="51">
        <v>1.9149</v>
      </c>
      <c r="D96" s="52">
        <v>1.9041999999999999</v>
      </c>
      <c r="E96" s="52">
        <v>1.9258999999999999</v>
      </c>
      <c r="F96" s="52">
        <v>1.9340999999999999</v>
      </c>
      <c r="G96" s="106">
        <v>1.9211</v>
      </c>
    </row>
    <row r="97" spans="1:7" ht="33" customHeight="1" x14ac:dyDescent="0.25">
      <c r="A97" s="11" t="s">
        <v>58</v>
      </c>
      <c r="B97" s="45" t="s">
        <v>59</v>
      </c>
      <c r="C97" s="51">
        <v>2.5160999999999998</v>
      </c>
      <c r="D97" s="52">
        <v>2.5005000000000002</v>
      </c>
      <c r="E97" s="52">
        <v>2.5217000000000001</v>
      </c>
      <c r="F97" s="52">
        <v>2.532</v>
      </c>
      <c r="G97" s="106">
        <v>2.5121000000000002</v>
      </c>
    </row>
    <row r="98" spans="1:7" ht="33" customHeight="1" x14ac:dyDescent="0.25">
      <c r="A98" s="11" t="s">
        <v>60</v>
      </c>
      <c r="B98" s="45" t="s">
        <v>33</v>
      </c>
      <c r="C98" s="51">
        <v>103.5</v>
      </c>
      <c r="D98" s="52">
        <v>102.25700000000001</v>
      </c>
      <c r="E98" s="52">
        <v>102.16549999999999</v>
      </c>
      <c r="F98" s="52">
        <v>102.75879999999999</v>
      </c>
      <c r="G98" s="106">
        <v>102.8505</v>
      </c>
    </row>
    <row r="99" spans="1:7" ht="33" customHeight="1" thickBot="1" x14ac:dyDescent="0.3">
      <c r="A99" s="66" t="s">
        <v>61</v>
      </c>
      <c r="B99" s="67" t="s">
        <v>62</v>
      </c>
      <c r="C99" s="68">
        <v>92.443399999999997</v>
      </c>
      <c r="D99" s="69">
        <v>94.346800000000002</v>
      </c>
      <c r="E99" s="69">
        <v>100.1767</v>
      </c>
      <c r="F99" s="69">
        <v>103.4526</v>
      </c>
      <c r="G99" s="111">
        <v>106.04300000000001</v>
      </c>
    </row>
  </sheetData>
  <mergeCells count="6">
    <mergeCell ref="A1:G2"/>
    <mergeCell ref="A3:G3"/>
    <mergeCell ref="A4:G4"/>
    <mergeCell ref="A5:A6"/>
    <mergeCell ref="B5:B6"/>
    <mergeCell ref="E6:G6"/>
  </mergeCells>
  <pageMargins left="0.78749999999999998" right="0.78749999999999998" top="1.05277777777778" bottom="1.05277777777778" header="0.78749999999999998" footer="0.78749999999999998"/>
  <pageSetup paperSize="9" scale="68" orientation="landscape" horizontalDpi="300" verticalDpi="300"/>
  <headerFooter>
    <oddHeader>&amp;C&amp;"Times New Roman,Обычный"&amp;12&amp;Kffffff&amp;A</oddHeader>
    <oddFooter>&amp;C&amp;"Times New Roman,Обычный"&amp;12&amp;KffffffСтраница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zoomScaleNormal="100" workbookViewId="0">
      <selection activeCell="L4" activeCellId="1" sqref="A5:L7 L4"/>
    </sheetView>
  </sheetViews>
  <sheetFormatPr defaultColWidth="8.7109375" defaultRowHeight="15" x14ac:dyDescent="0.25"/>
  <cols>
    <col min="2" max="2" width="9.140625" style="70" customWidth="1"/>
  </cols>
  <sheetData>
    <row r="1" spans="1:25" ht="18" customHeight="1" x14ac:dyDescent="0.25">
      <c r="A1" s="71" t="s">
        <v>63</v>
      </c>
      <c r="C1" s="119" t="s">
        <v>64</v>
      </c>
      <c r="D1" s="119"/>
      <c r="E1" s="119"/>
      <c r="F1" s="119"/>
      <c r="G1" s="119"/>
      <c r="H1" s="119"/>
      <c r="I1" s="72">
        <f>F5/D5*100</f>
        <v>66.753483562106382</v>
      </c>
      <c r="J1" s="73"/>
      <c r="K1" s="119" t="s">
        <v>65</v>
      </c>
      <c r="L1" s="119"/>
      <c r="M1" s="119"/>
      <c r="N1" s="119"/>
      <c r="O1" s="119"/>
      <c r="P1" s="119"/>
      <c r="Q1" s="73"/>
      <c r="R1" s="119" t="s">
        <v>66</v>
      </c>
      <c r="S1" s="119"/>
      <c r="T1" s="119"/>
      <c r="U1" s="119"/>
      <c r="V1" s="119"/>
      <c r="W1" s="119"/>
    </row>
    <row r="2" spans="1:25" ht="18" customHeight="1" x14ac:dyDescent="0.25">
      <c r="B2" s="74"/>
      <c r="C2" s="119" t="s">
        <v>67</v>
      </c>
      <c r="D2" s="119"/>
      <c r="E2" s="119" t="s">
        <v>68</v>
      </c>
      <c r="F2" s="119"/>
      <c r="G2" s="119" t="s">
        <v>69</v>
      </c>
      <c r="H2" s="119"/>
      <c r="I2" s="72">
        <f>H5/D5*100</f>
        <v>33.246516437893611</v>
      </c>
      <c r="J2" s="73"/>
      <c r="K2" s="119" t="s">
        <v>67</v>
      </c>
      <c r="L2" s="119"/>
      <c r="M2" s="119" t="s">
        <v>68</v>
      </c>
      <c r="N2" s="119"/>
      <c r="O2" s="119" t="s">
        <v>69</v>
      </c>
      <c r="P2" s="119"/>
      <c r="Q2" s="73"/>
      <c r="R2" s="119" t="s">
        <v>67</v>
      </c>
      <c r="S2" s="119"/>
      <c r="T2" s="119" t="s">
        <v>68</v>
      </c>
      <c r="U2" s="119"/>
      <c r="V2" s="119" t="s">
        <v>69</v>
      </c>
      <c r="W2" s="119"/>
    </row>
    <row r="3" spans="1:25" x14ac:dyDescent="0.25">
      <c r="A3" s="75">
        <f>C3/$D$5*100</f>
        <v>35.308412733507453</v>
      </c>
      <c r="B3" s="76">
        <v>44927</v>
      </c>
      <c r="C3" s="77">
        <v>5.8</v>
      </c>
      <c r="D3" s="78"/>
      <c r="E3" s="77">
        <f>C3-G3</f>
        <v>5.8</v>
      </c>
      <c r="F3" s="78"/>
      <c r="G3" s="78"/>
      <c r="H3" s="78"/>
      <c r="K3" s="77">
        <f>R3/C3*1000</f>
        <v>585.52363728002365</v>
      </c>
      <c r="L3" s="78"/>
      <c r="M3" s="78"/>
      <c r="N3" s="78"/>
      <c r="O3" s="78"/>
      <c r="P3" s="78"/>
      <c r="R3" s="77">
        <f>S5/2.9</f>
        <v>3.3960370962241369</v>
      </c>
      <c r="S3" s="78"/>
      <c r="T3" s="78"/>
      <c r="U3" s="78"/>
      <c r="V3" s="78"/>
      <c r="W3" s="78"/>
    </row>
    <row r="4" spans="1:25" x14ac:dyDescent="0.25">
      <c r="A4" s="75">
        <f>C4/$D$5*100</f>
        <v>31.556871837313437</v>
      </c>
      <c r="B4" s="76">
        <v>44958</v>
      </c>
      <c r="C4" s="77">
        <f>(D5-C3)/2.05</f>
        <v>5.1837463790243907</v>
      </c>
      <c r="D4" s="78"/>
      <c r="E4" s="77">
        <f>C4-G4</f>
        <v>5.1837463790243907</v>
      </c>
      <c r="F4" s="78"/>
      <c r="G4" s="78"/>
      <c r="H4" s="78"/>
      <c r="K4" s="77">
        <f>R4/C4*1000</f>
        <v>638.33354875373811</v>
      </c>
      <c r="L4" s="79">
        <f>(K3*A3+K4*A4+K5*A5)/100</f>
        <v>599.54339725891987</v>
      </c>
      <c r="M4" s="78"/>
      <c r="N4" s="78"/>
      <c r="O4" s="78"/>
      <c r="P4" s="78"/>
      <c r="R4" s="77">
        <f>(S5-R3)/1.95</f>
        <v>3.3089592219619797</v>
      </c>
      <c r="S4" s="78"/>
      <c r="T4" s="78"/>
      <c r="U4" s="78"/>
      <c r="V4" s="78"/>
      <c r="W4" s="78"/>
      <c r="Y4" s="72"/>
    </row>
    <row r="5" spans="1:25" x14ac:dyDescent="0.25">
      <c r="A5" s="75">
        <f>C5/$D$5*100</f>
        <v>33.134715429179103</v>
      </c>
      <c r="B5" s="76">
        <v>44986</v>
      </c>
      <c r="C5" s="77">
        <f>D5-C3-C4</f>
        <v>5.4429336979756089</v>
      </c>
      <c r="D5" s="77">
        <v>16.426680077</v>
      </c>
      <c r="E5" s="77">
        <f>C5-G5</f>
        <v>5.4429336979756089</v>
      </c>
      <c r="F5" s="77">
        <v>10.965381185</v>
      </c>
      <c r="G5" s="77"/>
      <c r="H5" s="77">
        <v>5.4612988920000003</v>
      </c>
      <c r="K5" s="77">
        <f>R5/C5*1000</f>
        <v>577.53987744385847</v>
      </c>
      <c r="L5" s="77">
        <v>599.54339725891998</v>
      </c>
      <c r="M5" s="77"/>
      <c r="N5" s="77">
        <v>733.41635919244197</v>
      </c>
      <c r="O5" s="77"/>
      <c r="P5" s="77">
        <v>330.74872276922798</v>
      </c>
      <c r="R5" s="77">
        <f>S5-R3-R4</f>
        <v>3.1435112608638804</v>
      </c>
      <c r="S5" s="77">
        <f>L5*D5/1000</f>
        <v>9.848507579049997</v>
      </c>
      <c r="T5" s="77"/>
      <c r="U5" s="77">
        <f>S5-W5</f>
        <v>8.042189945859997</v>
      </c>
      <c r="V5" s="77"/>
      <c r="W5" s="77">
        <f>P5*H5/1000</f>
        <v>1.8063176331900002</v>
      </c>
      <c r="Y5" s="72"/>
    </row>
    <row r="6" spans="1:25" x14ac:dyDescent="0.25">
      <c r="B6" s="72"/>
      <c r="C6" s="72"/>
      <c r="D6" s="72"/>
      <c r="E6" s="72"/>
      <c r="G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Y6" s="72"/>
    </row>
    <row r="7" spans="1:25" x14ac:dyDescent="0.25"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Y7" s="72"/>
    </row>
    <row r="8" spans="1:25" x14ac:dyDescent="0.25"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Y8" s="72"/>
    </row>
    <row r="9" spans="1:25" x14ac:dyDescent="0.25"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Y9" s="72"/>
    </row>
    <row r="10" spans="1:25" x14ac:dyDescent="0.25"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Y10" s="72"/>
    </row>
    <row r="11" spans="1:25" x14ac:dyDescent="0.25"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Y11" s="72"/>
    </row>
    <row r="12" spans="1:25" x14ac:dyDescent="0.25"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Y12" s="72"/>
    </row>
    <row r="13" spans="1:25" x14ac:dyDescent="0.25"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Y13" s="72"/>
    </row>
    <row r="14" spans="1:25" x14ac:dyDescent="0.25"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Y14" s="72"/>
    </row>
    <row r="15" spans="1:25" x14ac:dyDescent="0.25"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Y15" s="72"/>
    </row>
    <row r="16" spans="1:25" x14ac:dyDescent="0.25"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Y16" s="72"/>
    </row>
    <row r="17" spans="2:25" x14ac:dyDescent="0.25"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Y17" s="72"/>
    </row>
    <row r="18" spans="2:25" x14ac:dyDescent="0.25"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</row>
    <row r="19" spans="2:25" x14ac:dyDescent="0.25"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</row>
    <row r="20" spans="2:25" x14ac:dyDescent="0.25"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</row>
    <row r="21" spans="2:25" x14ac:dyDescent="0.25"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</row>
    <row r="22" spans="2:25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</row>
    <row r="23" spans="2:25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</row>
    <row r="24" spans="2:25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</row>
    <row r="25" spans="2:25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</row>
    <row r="26" spans="2:25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</row>
    <row r="27" spans="2:25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</row>
    <row r="28" spans="2:25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</row>
    <row r="29" spans="2:25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</row>
    <row r="30" spans="2:25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</row>
    <row r="31" spans="2:25" x14ac:dyDescent="0.25"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</row>
    <row r="32" spans="2:25" x14ac:dyDescent="0.25"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</row>
    <row r="33" spans="2:23" x14ac:dyDescent="0.25"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</row>
    <row r="34" spans="2:23" x14ac:dyDescent="0.25"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</row>
    <row r="35" spans="2:23" x14ac:dyDescent="0.25"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</row>
    <row r="36" spans="2:23" x14ac:dyDescent="0.25"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</row>
    <row r="37" spans="2:23" x14ac:dyDescent="0.25"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</row>
    <row r="38" spans="2:23" x14ac:dyDescent="0.25"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</row>
    <row r="39" spans="2:23" x14ac:dyDescent="0.25"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</row>
    <row r="40" spans="2:23" x14ac:dyDescent="0.25"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</row>
    <row r="41" spans="2:23" x14ac:dyDescent="0.25"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</row>
    <row r="42" spans="2:23" x14ac:dyDescent="0.25"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</row>
    <row r="43" spans="2:23" x14ac:dyDescent="0.25"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</row>
    <row r="44" spans="2:23" x14ac:dyDescent="0.25"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</row>
    <row r="45" spans="2:23" x14ac:dyDescent="0.25"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</row>
    <row r="46" spans="2:23" x14ac:dyDescent="0.25"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</row>
    <row r="47" spans="2:23" x14ac:dyDescent="0.25"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</row>
    <row r="48" spans="2:23" x14ac:dyDescent="0.25"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</row>
    <row r="49" spans="2:23" x14ac:dyDescent="0.25"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</row>
    <row r="50" spans="2:23" x14ac:dyDescent="0.25"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</row>
  </sheetData>
  <mergeCells count="12"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  <mergeCell ref="T2:U2"/>
    <mergeCell ref="V2:W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zoomScaleNormal="100" workbookViewId="0">
      <selection activeCell="F10" activeCellId="1" sqref="A5:L7 F10"/>
    </sheetView>
  </sheetViews>
  <sheetFormatPr defaultColWidth="8.7109375" defaultRowHeight="15" x14ac:dyDescent="0.25"/>
  <cols>
    <col min="2" max="2" width="23.140625" style="71" customWidth="1"/>
    <col min="3" max="3" width="18.5703125" style="71" customWidth="1"/>
    <col min="4" max="4" width="12" style="71" customWidth="1"/>
    <col min="6" max="6" width="21.85546875" style="71" customWidth="1"/>
    <col min="7" max="7" width="14.140625" style="71" customWidth="1"/>
    <col min="8" max="8" width="6.28515625" style="71" customWidth="1"/>
    <col min="11" max="13" width="18" style="71" customWidth="1"/>
    <col min="14" max="16" width="14.140625" style="71" customWidth="1"/>
    <col min="18" max="18" width="15.7109375" style="71" customWidth="1"/>
  </cols>
  <sheetData>
    <row r="1" spans="1:19" ht="15" customHeight="1" x14ac:dyDescent="0.25">
      <c r="B1" s="120" t="s">
        <v>70</v>
      </c>
      <c r="C1" s="120"/>
      <c r="D1" s="120"/>
      <c r="F1" s="121" t="s">
        <v>71</v>
      </c>
      <c r="G1" s="121"/>
      <c r="H1" s="121"/>
      <c r="K1" s="122" t="str">
        <f>B2</f>
        <v xml:space="preserve">     дальнее зарубежье</v>
      </c>
      <c r="L1" s="122"/>
      <c r="M1" s="122"/>
      <c r="N1" s="122" t="str">
        <f>C2</f>
        <v>ДЗ (без Китая)</v>
      </c>
      <c r="O1" s="122"/>
      <c r="P1" s="122"/>
      <c r="Q1" s="122" t="str">
        <f>D2</f>
        <v>Китай</v>
      </c>
      <c r="R1" s="122"/>
      <c r="S1" s="122"/>
    </row>
    <row r="2" spans="1:19" ht="30" customHeight="1" x14ac:dyDescent="0.25">
      <c r="B2" s="80" t="s">
        <v>72</v>
      </c>
      <c r="C2" s="81" t="s">
        <v>73</v>
      </c>
      <c r="D2" s="81" t="s">
        <v>69</v>
      </c>
      <c r="F2" s="79" t="str">
        <f>B2</f>
        <v xml:space="preserve">     дальнее зарубежье</v>
      </c>
      <c r="G2" s="79" t="str">
        <f>C2</f>
        <v>ДЗ (без Китая)</v>
      </c>
      <c r="H2" s="79" t="str">
        <f>D2</f>
        <v>Китай</v>
      </c>
      <c r="M2" s="82"/>
      <c r="P2" s="82"/>
    </row>
    <row r="3" spans="1:19" x14ac:dyDescent="0.25">
      <c r="A3" s="83" t="s">
        <v>74</v>
      </c>
      <c r="B3" s="84">
        <v>37.453385595999997</v>
      </c>
      <c r="C3" s="84">
        <v>33.681439396000002</v>
      </c>
      <c r="D3" s="84">
        <v>3.7719461999999999</v>
      </c>
      <c r="F3" s="84">
        <v>736.21030517798795</v>
      </c>
      <c r="G3" s="84">
        <v>794.76688798457496</v>
      </c>
      <c r="H3" s="84">
        <v>213.33169279561801</v>
      </c>
      <c r="J3" s="85">
        <v>44927</v>
      </c>
      <c r="K3" s="71">
        <f>L5/3</f>
        <v>199.84779908630665</v>
      </c>
    </row>
    <row r="4" spans="1:19" x14ac:dyDescent="0.25">
      <c r="A4" s="86" t="s">
        <v>75</v>
      </c>
      <c r="B4" s="84">
        <v>29.266807071999999</v>
      </c>
      <c r="C4" s="84">
        <v>25.492959427999999</v>
      </c>
      <c r="D4" s="84">
        <v>3.7738476439999999</v>
      </c>
      <c r="F4" s="84">
        <v>819.83591405826496</v>
      </c>
      <c r="G4" s="84">
        <v>904.38167443664099</v>
      </c>
      <c r="H4" s="84">
        <v>248.71544432703701</v>
      </c>
      <c r="J4" s="85">
        <v>44958</v>
      </c>
    </row>
    <row r="5" spans="1:19" x14ac:dyDescent="0.25">
      <c r="A5" s="86" t="s">
        <v>76</v>
      </c>
      <c r="B5" s="84">
        <v>18.070430393999999</v>
      </c>
      <c r="C5" s="84">
        <v>14.424083021</v>
      </c>
      <c r="D5" s="84">
        <v>3.6463473729999998</v>
      </c>
      <c r="F5" s="84">
        <v>1190.90810814475</v>
      </c>
      <c r="G5" s="84">
        <v>1414.7683071665499</v>
      </c>
      <c r="H5" s="84">
        <v>305.37039999946302</v>
      </c>
      <c r="J5" s="85">
        <v>44986</v>
      </c>
      <c r="L5" s="87">
        <v>599.54339725891998</v>
      </c>
      <c r="M5" s="87"/>
      <c r="O5" s="87">
        <v>733.41635919244197</v>
      </c>
      <c r="P5" s="87"/>
      <c r="Q5" s="87"/>
      <c r="R5" s="87">
        <v>330.74872276922798</v>
      </c>
      <c r="S5" s="87"/>
    </row>
    <row r="6" spans="1:19" x14ac:dyDescent="0.25">
      <c r="A6" s="86" t="s">
        <v>77</v>
      </c>
      <c r="B6" s="84">
        <v>14.492367006</v>
      </c>
      <c r="C6" s="84">
        <v>10.285027474</v>
      </c>
      <c r="D6" s="84">
        <v>4.2073395319999998</v>
      </c>
      <c r="F6" s="84">
        <v>945.82653633081804</v>
      </c>
      <c r="G6" s="84">
        <v>1195.6742856348701</v>
      </c>
      <c r="H6" s="84">
        <v>335.06266848396598</v>
      </c>
      <c r="J6" s="85">
        <v>45017</v>
      </c>
    </row>
    <row r="7" spans="1:19" x14ac:dyDescent="0.25">
      <c r="A7" s="88">
        <v>44986</v>
      </c>
      <c r="B7" s="84">
        <v>21.752475247524799</v>
      </c>
      <c r="C7" s="84">
        <v>14.4499202239626</v>
      </c>
      <c r="D7" s="84">
        <v>7.3025550235621504</v>
      </c>
      <c r="F7" s="84">
        <v>674.748461052621</v>
      </c>
      <c r="G7" s="84">
        <v>853.21930924707306</v>
      </c>
      <c r="H7" s="84">
        <v>321.59952750924901</v>
      </c>
      <c r="J7" s="85">
        <v>45047</v>
      </c>
    </row>
    <row r="8" spans="1:19" x14ac:dyDescent="0.25">
      <c r="A8" s="89">
        <v>45078</v>
      </c>
      <c r="B8" s="84">
        <v>22.181518151815201</v>
      </c>
      <c r="C8" s="84">
        <v>17.294274192928199</v>
      </c>
      <c r="D8" s="84">
        <v>4.88724395888703</v>
      </c>
      <c r="F8" s="84">
        <v>626.81666470296</v>
      </c>
      <c r="G8" s="84">
        <v>716.70421976754096</v>
      </c>
      <c r="H8" s="84">
        <v>308.73554640887897</v>
      </c>
      <c r="J8" s="85">
        <v>45078</v>
      </c>
      <c r="L8" s="87">
        <v>389.43772402683697</v>
      </c>
      <c r="M8" s="87"/>
      <c r="O8" s="87">
        <v>445.74092857810899</v>
      </c>
      <c r="P8" s="87"/>
      <c r="Q8" s="87"/>
      <c r="R8" s="87">
        <v>290.28375418472001</v>
      </c>
      <c r="S8" s="87"/>
    </row>
    <row r="9" spans="1:19" x14ac:dyDescent="0.25">
      <c r="A9" s="88">
        <v>45170</v>
      </c>
      <c r="B9" s="84">
        <v>13.3432343234323</v>
      </c>
      <c r="C9" s="84">
        <v>7.8590377851059401</v>
      </c>
      <c r="D9" s="84">
        <v>5.4841965383264002</v>
      </c>
      <c r="F9" s="84">
        <v>500.045215152764</v>
      </c>
      <c r="G9" s="84">
        <v>644.31709357101897</v>
      </c>
      <c r="H9" s="84">
        <v>293.29876908843499</v>
      </c>
      <c r="J9" s="85">
        <v>45108</v>
      </c>
    </row>
    <row r="10" spans="1:19" x14ac:dyDescent="0.25">
      <c r="A10" s="89">
        <v>45261</v>
      </c>
      <c r="B10" s="84">
        <v>20.722772277227701</v>
      </c>
      <c r="C10" s="84">
        <v>16.3967677980033</v>
      </c>
      <c r="D10" s="84">
        <v>4.3260044792244203</v>
      </c>
      <c r="F10" s="84">
        <v>564.10493116605801</v>
      </c>
      <c r="G10" s="84">
        <v>637.87392263530899</v>
      </c>
      <c r="H10" s="84">
        <v>284.49980601578199</v>
      </c>
      <c r="J10" s="85">
        <v>45139</v>
      </c>
    </row>
    <row r="11" spans="1:19" x14ac:dyDescent="0.25">
      <c r="A11" s="88">
        <v>45352</v>
      </c>
      <c r="B11" s="84">
        <v>23.704620462046201</v>
      </c>
      <c r="C11" s="84">
        <v>13.746590884461501</v>
      </c>
      <c r="D11" s="84">
        <v>9.9580295775847496</v>
      </c>
      <c r="F11" s="84">
        <v>485.18579923930901</v>
      </c>
      <c r="G11" s="84">
        <v>634.68455302213295</v>
      </c>
      <c r="H11" s="84">
        <v>278.809809895466</v>
      </c>
      <c r="J11" s="85">
        <v>45170</v>
      </c>
      <c r="L11" s="87">
        <v>375.38375469755903</v>
      </c>
      <c r="M11" s="87"/>
      <c r="O11" s="87">
        <v>425.83776613613401</v>
      </c>
      <c r="P11" s="87"/>
      <c r="Q11" s="87"/>
      <c r="R11" s="87">
        <v>285.80051248554702</v>
      </c>
      <c r="S11" s="87"/>
    </row>
    <row r="12" spans="1:19" x14ac:dyDescent="0.25">
      <c r="A12" s="89">
        <v>45444</v>
      </c>
      <c r="B12" s="84">
        <v>24.1721672167217</v>
      </c>
      <c r="C12" s="84">
        <v>17.5077436364212</v>
      </c>
      <c r="D12" s="84">
        <v>6.6644235803005003</v>
      </c>
      <c r="F12" s="84">
        <v>529.97350335287001</v>
      </c>
      <c r="G12" s="84">
        <v>627.70302293888903</v>
      </c>
      <c r="H12" s="84">
        <v>273.23361369755702</v>
      </c>
      <c r="J12" s="85">
        <v>45200</v>
      </c>
    </row>
    <row r="13" spans="1:19" x14ac:dyDescent="0.25">
      <c r="A13" s="88">
        <v>45536</v>
      </c>
      <c r="B13" s="84">
        <v>14.540704070406999</v>
      </c>
      <c r="C13" s="84">
        <v>7.0622542454164998</v>
      </c>
      <c r="D13" s="84">
        <v>7.47844982499055</v>
      </c>
      <c r="F13" s="84">
        <v>441.060481596447</v>
      </c>
      <c r="G13" s="84">
        <v>624.56450782419495</v>
      </c>
      <c r="H13" s="84">
        <v>267.76894142360601</v>
      </c>
      <c r="J13" s="85">
        <v>45231</v>
      </c>
    </row>
    <row r="14" spans="1:19" x14ac:dyDescent="0.25">
      <c r="A14" s="89">
        <v>45627</v>
      </c>
      <c r="B14" s="84">
        <v>22.5825082508251</v>
      </c>
      <c r="C14" s="84">
        <v>16.683411233700902</v>
      </c>
      <c r="D14" s="84">
        <v>5.8990970171242099</v>
      </c>
      <c r="F14" s="84">
        <v>520.73366382643405</v>
      </c>
      <c r="G14" s="84">
        <v>612.07321766771099</v>
      </c>
      <c r="H14" s="84">
        <v>262.41356259513401</v>
      </c>
      <c r="J14" s="85">
        <v>45261</v>
      </c>
      <c r="L14" s="87">
        <v>376.40496740677901</v>
      </c>
      <c r="M14" s="87">
        <f>GEOMEAN(L5:L14)</f>
        <v>426.18422036310682</v>
      </c>
      <c r="O14" s="87">
        <v>411.61474816569699</v>
      </c>
      <c r="P14" s="87">
        <f>AVERAGE(O5:O14)</f>
        <v>504.15245051809546</v>
      </c>
      <c r="Q14" s="87"/>
      <c r="R14" s="87">
        <v>282.19798874577498</v>
      </c>
      <c r="S14" s="87">
        <f>AVERAGE(R5:R14)</f>
        <v>297.25774454631744</v>
      </c>
    </row>
    <row r="15" spans="1:19" x14ac:dyDescent="0.25">
      <c r="J15" s="85">
        <v>45292</v>
      </c>
    </row>
    <row r="16" spans="1:19" x14ac:dyDescent="0.25">
      <c r="J16" s="85">
        <v>45323</v>
      </c>
    </row>
    <row r="17" spans="10:19" x14ac:dyDescent="0.25">
      <c r="J17" s="85">
        <v>45352</v>
      </c>
      <c r="L17" s="87">
        <v>360.30594308828</v>
      </c>
      <c r="M17" s="87"/>
      <c r="O17" s="87">
        <v>429.03320039993798</v>
      </c>
      <c r="P17" s="87"/>
      <c r="Q17" s="87"/>
      <c r="R17" s="87">
        <v>277.58896786278899</v>
      </c>
      <c r="S17" s="87"/>
    </row>
    <row r="18" spans="10:19" x14ac:dyDescent="0.25">
      <c r="J18" s="85">
        <v>45383</v>
      </c>
    </row>
    <row r="19" spans="10:19" x14ac:dyDescent="0.25">
      <c r="J19" s="85">
        <v>45413</v>
      </c>
    </row>
    <row r="20" spans="10:19" x14ac:dyDescent="0.25">
      <c r="J20" s="85">
        <v>45444</v>
      </c>
      <c r="L20" s="87">
        <v>408.37284831610498</v>
      </c>
      <c r="M20" s="87"/>
      <c r="O20" s="87">
        <v>467.27816687832001</v>
      </c>
      <c r="P20" s="87"/>
      <c r="Q20" s="87"/>
      <c r="R20" s="87">
        <v>273.45601739417702</v>
      </c>
      <c r="S20" s="87"/>
    </row>
    <row r="21" spans="10:19" x14ac:dyDescent="0.25">
      <c r="J21" s="85">
        <v>45474</v>
      </c>
    </row>
    <row r="22" spans="10:19" x14ac:dyDescent="0.25">
      <c r="J22" s="85">
        <v>45505</v>
      </c>
    </row>
    <row r="23" spans="10:19" x14ac:dyDescent="0.25">
      <c r="J23" s="85">
        <v>45536</v>
      </c>
      <c r="L23" s="87">
        <v>370.36199843162598</v>
      </c>
      <c r="M23" s="87"/>
      <c r="O23" s="87">
        <v>494.21353582202801</v>
      </c>
      <c r="P23" s="87"/>
      <c r="Q23" s="87"/>
      <c r="R23" s="87">
        <v>268.390875424993</v>
      </c>
      <c r="S23" s="87"/>
    </row>
    <row r="24" spans="10:19" x14ac:dyDescent="0.25">
      <c r="J24" s="85">
        <v>45566</v>
      </c>
    </row>
    <row r="25" spans="10:19" x14ac:dyDescent="0.25">
      <c r="J25" s="85">
        <v>45597</v>
      </c>
    </row>
    <row r="26" spans="10:19" x14ac:dyDescent="0.25">
      <c r="J26" s="85">
        <v>45627</v>
      </c>
      <c r="L26" s="87">
        <v>456.71285400517701</v>
      </c>
      <c r="M26" s="87">
        <f>AVERAGE(L17:L26)</f>
        <v>398.93841096029701</v>
      </c>
      <c r="O26" s="87">
        <v>535.02676662507702</v>
      </c>
      <c r="P26" s="87">
        <f>AVERAGE(O17:O26)</f>
        <v>481.38791743134072</v>
      </c>
      <c r="Q26" s="87"/>
      <c r="R26" s="87">
        <v>263.61285365272499</v>
      </c>
      <c r="S26" s="87">
        <f>AVERAGE(R17:R26)</f>
        <v>270.76217858367102</v>
      </c>
    </row>
    <row r="27" spans="10:19" x14ac:dyDescent="0.25">
      <c r="J27" s="85">
        <v>45658</v>
      </c>
    </row>
    <row r="28" spans="10:19" x14ac:dyDescent="0.25">
      <c r="J28" s="85">
        <v>45689</v>
      </c>
    </row>
    <row r="29" spans="10:19" x14ac:dyDescent="0.25">
      <c r="J29" s="85">
        <v>45717</v>
      </c>
      <c r="L29" s="87"/>
      <c r="M29" s="87"/>
      <c r="O29" s="87"/>
      <c r="P29" s="87"/>
      <c r="Q29" s="87"/>
      <c r="R29" s="87"/>
    </row>
    <row r="30" spans="10:19" x14ac:dyDescent="0.25">
      <c r="J30" s="85">
        <v>45748</v>
      </c>
    </row>
    <row r="31" spans="10:19" x14ac:dyDescent="0.25">
      <c r="J31" s="85">
        <v>45778</v>
      </c>
    </row>
    <row r="32" spans="10:19" x14ac:dyDescent="0.25">
      <c r="J32" s="85">
        <v>45809</v>
      </c>
      <c r="L32" s="87"/>
      <c r="M32" s="87"/>
      <c r="O32" s="87"/>
      <c r="P32" s="87"/>
      <c r="Q32" s="87"/>
      <c r="R32" s="87"/>
    </row>
    <row r="33" spans="10:18" x14ac:dyDescent="0.25">
      <c r="J33" s="85">
        <v>45839</v>
      </c>
    </row>
    <row r="34" spans="10:18" x14ac:dyDescent="0.25">
      <c r="J34" s="85">
        <v>45870</v>
      </c>
    </row>
    <row r="35" spans="10:18" x14ac:dyDescent="0.25">
      <c r="J35" s="85">
        <v>45901</v>
      </c>
      <c r="L35" s="87"/>
      <c r="M35" s="87"/>
      <c r="O35" s="87"/>
      <c r="P35" s="87"/>
      <c r="Q35" s="87"/>
      <c r="R35" s="87"/>
    </row>
    <row r="36" spans="10:18" x14ac:dyDescent="0.25">
      <c r="J36" s="85">
        <v>45931</v>
      </c>
    </row>
    <row r="37" spans="10:18" x14ac:dyDescent="0.25">
      <c r="J37" s="85">
        <v>45962</v>
      </c>
    </row>
    <row r="38" spans="10:18" x14ac:dyDescent="0.25">
      <c r="J38" s="85">
        <v>45992</v>
      </c>
      <c r="L38" s="87"/>
      <c r="M38" s="87"/>
      <c r="O38" s="87"/>
      <c r="P38" s="87"/>
      <c r="Q38" s="87"/>
      <c r="R38" s="87"/>
    </row>
    <row r="39" spans="10:18" x14ac:dyDescent="0.25">
      <c r="J39" s="85">
        <v>46023</v>
      </c>
    </row>
    <row r="40" spans="10:18" x14ac:dyDescent="0.25">
      <c r="J40" s="85">
        <v>46054</v>
      </c>
    </row>
    <row r="41" spans="10:18" x14ac:dyDescent="0.25">
      <c r="J41" s="85">
        <v>46082</v>
      </c>
      <c r="L41" s="87"/>
      <c r="M41" s="87"/>
      <c r="O41" s="87"/>
      <c r="P41" s="87"/>
      <c r="Q41" s="87"/>
      <c r="R41" s="87"/>
    </row>
    <row r="42" spans="10:18" x14ac:dyDescent="0.25">
      <c r="J42" s="85">
        <v>46113</v>
      </c>
    </row>
    <row r="43" spans="10:18" x14ac:dyDescent="0.25">
      <c r="J43" s="85">
        <v>46143</v>
      </c>
    </row>
    <row r="44" spans="10:18" x14ac:dyDescent="0.25">
      <c r="J44" s="85">
        <v>46174</v>
      </c>
      <c r="L44" s="87"/>
      <c r="M44" s="87"/>
      <c r="O44" s="87"/>
      <c r="P44" s="87"/>
      <c r="Q44" s="87"/>
      <c r="R44" s="87"/>
    </row>
    <row r="45" spans="10:18" x14ac:dyDescent="0.25">
      <c r="J45" s="85">
        <v>46204</v>
      </c>
    </row>
    <row r="46" spans="10:18" x14ac:dyDescent="0.25">
      <c r="J46" s="85">
        <v>46235</v>
      </c>
    </row>
    <row r="47" spans="10:18" x14ac:dyDescent="0.25">
      <c r="J47" s="85">
        <v>46266</v>
      </c>
      <c r="L47" s="87"/>
      <c r="M47" s="87"/>
      <c r="O47" s="87"/>
      <c r="P47" s="87"/>
      <c r="Q47" s="87"/>
      <c r="R47" s="87"/>
    </row>
    <row r="48" spans="10:18" x14ac:dyDescent="0.25">
      <c r="J48" s="85">
        <v>46296</v>
      </c>
    </row>
    <row r="49" spans="10:18" x14ac:dyDescent="0.25">
      <c r="J49" s="85">
        <v>46327</v>
      </c>
    </row>
    <row r="50" spans="10:18" x14ac:dyDescent="0.25">
      <c r="J50" s="85">
        <v>46357</v>
      </c>
      <c r="L50" s="87"/>
      <c r="M50" s="87"/>
      <c r="O50" s="87"/>
      <c r="P50" s="87"/>
      <c r="Q50" s="87"/>
      <c r="R50" s="87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Макро базовый</vt:lpstr>
      <vt:lpstr>Лист3 (2)</vt:lpstr>
      <vt:lpstr>Лист1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Майорова Оксана Александровна</dc:creator>
  <dc:description/>
  <cp:lastModifiedBy>Серый</cp:lastModifiedBy>
  <cp:revision>4</cp:revision>
  <cp:lastPrinted>2025-05-12T06:51:55Z</cp:lastPrinted>
  <dcterms:created xsi:type="dcterms:W3CDTF">2015-06-05T18:19:34Z</dcterms:created>
  <dcterms:modified xsi:type="dcterms:W3CDTF">2025-08-07T08:01:42Z</dcterms:modified>
  <dc:language>ru-RU</dc:language>
</cp:coreProperties>
</file>